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<sst xmlns="http://schemas.openxmlformats.org/spreadsheetml/2006/main" count="366" uniqueCount="282">
  <si>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</si>
  <si>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</si>
  <si>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</si>
  <si>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</si>
  <si>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</si>
  <si>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</si>
  <si>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</si>
  <si>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</si>
  <si>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</si>
  <si>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</si>
  <si>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</si>
  <si>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</si>
  <si>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</si>
  <si>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</si>
  <si>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</si>
  <si>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</si>
  <si>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</si>
  <si>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</si>
  <si>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</si>
  <si>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</si>
  <si>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</si>
  <si>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</si>
  <si>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</si>
  <si>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</si>
  <si>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</si>
  <si>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</si>
  <si>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</si>
  <si>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</si>
  <si>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</si>
  <si>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</si>
  <si>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</si>
  <si>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</si>
  <si>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</si>
  <si>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</si>
  <si>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</si>
  <si>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</si>
  <si>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</si>
  <si>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</si>
  <si>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</si>
  <si>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</si>
  <si>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</si>
  <si>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</si>
  <si>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</si>
  <si>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</si>
  <si>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</si>
  <si>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</si>
  <si>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</si>
  <si>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</si>
  <si>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</si>
  <si>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</si>
  <si>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</si>
  <si>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</si>
  <si>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</si>
  <si>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</si>
  <si>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</si>
  <si>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</si>
  <si>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</si>
  <si>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</si>
  <si>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</si>
  <si>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</si>
  <si>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</si>
  <si>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</si>
  <si>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</si>
  <si>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</si>
  <si>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</si>
  <si>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</si>
  <si>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</si>
  <si>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</si>
  <si>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</si>
  <si>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</si>
  <si>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</si>
  <si>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</si>
  <si>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</si>
  <si>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</si>
  <si>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</si>
  <si>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</si>
  <si>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</si>
  <si>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</si>
  <si>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</si>
  <si>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</si>
  <si>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</si>
  <si>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</si>
  <si>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</si>
  <si>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</si>
  <si>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</si>
  <si>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</si>
  <si>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</si>
  <si>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</si>
  <si>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</si>
  <si>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</si>
  <si>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</si>
  <si>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</si>
  <si>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</si>
  <si>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</si>
  <si>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</si>
  <si>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</si>
  <si>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</si>
  <si>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</si>
  <si>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</si>
  <si>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</si>
  <si>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</si>
  <si>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</si>
  <si>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</si>
  <si>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</si>
  <si>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</si>
  <si>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</si>
  <si>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</si>
  <si>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</si>
  <si>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</si>
  <si>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</si>
  <si>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</si>
  <si>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</si>
  <si>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</si>
  <si>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</si>
  <si>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</si>
  <si>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</si>
  <si>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</si>
  <si>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</si>
  <si>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</si>
  <si>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</si>
  <si>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</si>
  <si>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</si>
  <si>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</si>
  <si>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</si>
  <si>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</si>
  <si>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</si>
  <si>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</si>
  <si>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</si>
  <si>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</si>
  <si>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</si>
  <si>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</si>
  <si>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</si>
  <si>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</si>
  <si>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</si>
  <si>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</si>
  <si>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</si>
  <si>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</si>
  <si>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</si>
  <si>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</si>
  <si>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</si>
  <si>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</si>
  <si>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</si>
  <si>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</si>
  <si>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</si>
  <si>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</si>
  <si>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</si>
  <si>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</si>
  <si>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</si>
  <si>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</si>
  <si>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</si>
  <si>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</si>
  <si>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</si>
  <si>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</si>
  <si>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</si>
  <si>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</si>
  <si>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</si>
  <si>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</si>
  <si>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</si>
  <si>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</si>
  <si>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</si>
  <si>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</si>
  <si>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</si>
  <si>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</si>
  <si>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</si>
  <si>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</si>
  <si>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</si>
  <si>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</si>
  <si>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</si>
  <si>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</si>
  <si>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</si>
  <si>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</si>
  <si>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</si>
  <si>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</si>
  <si>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</si>
  <si>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</si>
  <si>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</si>
  <si>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</si>
  <si>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</si>
  <si>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</si>
  <si>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</si>
  <si>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</si>
  <si>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</si>
  <si>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</si>
  <si>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</si>
  <si>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</si>
  <si>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</si>
  <si>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</si>
  <si>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</si>
  <si>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</si>
  <si>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</si>
  <si>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</si>
  <si>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</si>
  <si>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</si>
  <si>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</si>
  <si>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</si>
  <si>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</si>
  <si>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</si>
  <si>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</si>
  <si>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</si>
  <si>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</si>
  <si>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</si>
  <si>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</si>
  <si>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</si>
  <si>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</si>
  <si>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</si>
  <si>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</si>
  <si>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</si>
  <si>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</si>
  <si>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</si>
  <si>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</si>
  <si>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</si>
  <si>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</si>
  <si>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</si>
  <si>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</si>
  <si>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</si>
  <si>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</si>
  <si>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</si>
  <si>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</si>
  <si>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</si>
  <si>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</si>
  <si>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</si>
  <si>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</si>
  <si>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</si>
  <si>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</si>
  <si>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</si>
  <si>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</si>
  <si>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</si>
  <si>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</si>
  <si>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</si>
  <si>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</si>
  <si>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</si>
  <si>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</si>
  <si>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</si>
  <si>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</si>
  <si>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</si>
  <si>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</si>
  <si>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</si>
  <si>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</si>
  <si>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</si>
  <si>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</si>
  <si>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</si>
  <si>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</si>
  <si>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</si>
  <si>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</si>
  <si>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</si>
  <si>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</si>
  <si>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</si>
  <si>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</si>
  <si>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</si>
  <si>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</si>
  <si>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</si>
  <si>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</si>
  <si>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</si>
  <si>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</si>
  <si>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</si>
  <si>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</si>
  <si>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</si>
  <si>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</si>
  <si>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</si>
  <si>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</si>
  <si>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</si>
  <si>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</si>
  <si>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</si>
  <si>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</si>
  <si>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</si>
  <si>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</si>
  <si>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</si>
  <si>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</si>
  <si>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</si>
  <si>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</si>
  <si>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</si>
  <si>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</si>
  <si>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</si>
  <si>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</si>
  <si>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</si>
  <si>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</si>
  <si>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</si>
  <si>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</si>
  <si>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</si>
  <si>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</si>
  <si>
    <t>Recovery Act, New statistical Guidance, New AU Section 801.  Internal Control</t>
  </si>
  <si>
    <t>Lincoln, 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</si>
</sst>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3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4" xfId="57" applyFill="1" applyBorder="1" applyAlignment="1">
      <alignment/>
      <protection/>
    </xf>
    <xf numFmtId="0" fontId="0" fillId="35" borderId="50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7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8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2" xfId="0" applyFill="1" applyBorder="1" applyAlignment="1">
      <alignment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50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2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36" borderId="50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0" borderId="51" xfId="57" applyNumberFormat="1" applyFont="1" applyFill="1" applyBorder="1" applyAlignment="1" applyProtection="1">
      <alignment vertical="center"/>
      <protection locked="0"/>
    </xf>
    <xf numFmtId="8" fontId="11" fillId="0" borderId="48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3" xfId="57" applyBorder="1">
      <alignment/>
      <protection/>
    </xf>
    <xf numFmtId="0" fontId="0" fillId="0" borderId="43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3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5" xfId="57" applyBorder="1">
      <alignment/>
      <protection/>
    </xf>
    <xf numFmtId="15" fontId="0" fillId="0" borderId="10" xfId="0" applyNumberFormat="1" applyBorder="1" applyAlignment="1" applyProtection="1">
      <alignment vertical="center" wrapText="1"/>
      <protection locked="0"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0" fillId="34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4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4" xfId="0" applyNumberFormat="1" applyFont="1" applyFill="1" applyBorder="1" applyAlignment="1">
      <alignment horizontal="center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165" fontId="2" fillId="35" borderId="54" xfId="57" applyNumberFormat="1" applyFont="1" applyFill="1" applyBorder="1" applyAlignment="1" applyProtection="1">
      <alignment horizontal="left"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4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53" xfId="0" applyFont="1" applyFill="1" applyBorder="1" applyAlignment="1">
      <alignment vertical="center" wrapText="1"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5" xfId="0" applyFont="1" applyFill="1" applyBorder="1" applyAlignment="1">
      <alignment vertical="center" wrapText="1"/>
    </xf>
    <xf numFmtId="0" fontId="5" fillId="35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10" fillId="35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0" fontId="0" fillId="35" borderId="5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B1">
      <selection activeCell="J18" sqref="J1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9" t="s">
        <v>227</v>
      </c>
      <c r="B1" s="350"/>
      <c r="C1" s="350"/>
      <c r="D1" s="350"/>
      <c r="E1" s="350"/>
      <c r="F1" s="350"/>
      <c r="G1" s="350"/>
      <c r="H1" s="350"/>
      <c r="I1" s="351"/>
      <c r="J1" s="347"/>
      <c r="K1" s="13"/>
      <c r="L1" s="11"/>
    </row>
    <row r="2" spans="1:12" ht="15">
      <c r="A2" s="359" t="s">
        <v>1</v>
      </c>
      <c r="B2" s="360"/>
      <c r="C2" s="352"/>
      <c r="D2" s="353"/>
      <c r="E2" s="353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1" t="s">
        <v>2</v>
      </c>
      <c r="B3" s="362"/>
      <c r="C3" s="354">
        <v>40512</v>
      </c>
      <c r="D3" s="355"/>
      <c r="E3" s="355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6" t="s">
        <v>3</v>
      </c>
      <c r="B5" s="358"/>
      <c r="C5" s="358"/>
      <c r="D5" s="358"/>
      <c r="E5" s="358"/>
      <c r="F5" s="358"/>
      <c r="G5" s="358"/>
      <c r="H5" s="358"/>
      <c r="I5" s="351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41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v>6979818</v>
      </c>
      <c r="G7" s="190">
        <v>6976283</v>
      </c>
      <c r="H7" s="208" t="s">
        <v>181</v>
      </c>
      <c r="I7" s="209"/>
      <c r="J7" s="341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42"/>
      <c r="K8" s="343"/>
      <c r="L8" s="339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4"/>
      <c r="K9" s="345"/>
      <c r="L9" s="340"/>
    </row>
    <row r="10" spans="1:12" s="10" customFormat="1" ht="12.75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4"/>
      <c r="K10" s="345"/>
      <c r="L10" s="340"/>
    </row>
    <row r="11" spans="1:12" s="10" customFormat="1" ht="12.75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4"/>
      <c r="K11" s="345"/>
      <c r="L11" s="340"/>
    </row>
    <row r="12" spans="1:12" ht="12.75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41"/>
      <c r="K12" s="13"/>
      <c r="L12" s="11"/>
    </row>
    <row r="13" spans="1:12" ht="12.75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41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41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6"/>
      <c r="L15" s="11"/>
    </row>
    <row r="16" spans="1:12" ht="13.5" thickBot="1">
      <c r="A16" s="356" t="s">
        <v>4</v>
      </c>
      <c r="B16" s="357"/>
      <c r="C16" s="357"/>
      <c r="D16" s="357"/>
      <c r="E16" s="357"/>
      <c r="F16" s="358"/>
      <c r="G16" s="358"/>
      <c r="H16" s="358"/>
      <c r="I16" s="358"/>
      <c r="J16" s="358"/>
      <c r="K16" s="351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6" t="s">
        <v>245</v>
      </c>
      <c r="K17" s="337" t="s">
        <v>246</v>
      </c>
    </row>
    <row r="18" spans="1:11" ht="25.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v>7984183</v>
      </c>
      <c r="H18" s="200">
        <v>7984183</v>
      </c>
      <c r="I18" s="198" t="s">
        <v>210</v>
      </c>
      <c r="J18" s="199">
        <f>777478+36697</f>
        <v>814175</v>
      </c>
      <c r="K18" s="200">
        <f>777478+36697</f>
        <v>814175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8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A10" sqref="A10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20" t="s">
        <v>1</v>
      </c>
      <c r="B2" s="121">
        <f>'Financial Data'!C2</f>
        <v>0</v>
      </c>
      <c r="C2" s="302"/>
      <c r="D2" s="322"/>
      <c r="E2" s="301"/>
      <c r="F2" s="314"/>
      <c r="G2" s="315"/>
      <c r="H2" s="16"/>
    </row>
    <row r="3" spans="1:8" ht="30.75" thickBot="1">
      <c r="A3" s="110" t="s">
        <v>2</v>
      </c>
      <c r="B3" s="111">
        <f>'Financial Data'!C3</f>
        <v>40512</v>
      </c>
      <c r="C3" s="303"/>
      <c r="D3" s="316"/>
      <c r="E3" s="304"/>
      <c r="F3" s="305"/>
      <c r="G3" s="306"/>
      <c r="H3" s="16"/>
    </row>
    <row r="4" spans="1:8" ht="15" customHeight="1" thickBot="1">
      <c r="A4" s="276"/>
      <c r="B4" s="275"/>
      <c r="C4" s="307"/>
      <c r="D4" s="307"/>
      <c r="E4" s="308"/>
      <c r="F4" s="308"/>
      <c r="G4" s="308"/>
      <c r="H4" s="16"/>
    </row>
    <row r="5" spans="1:8" ht="20.25" customHeight="1" thickBot="1">
      <c r="A5" s="19"/>
      <c r="B5" s="370" t="s">
        <v>219</v>
      </c>
      <c r="C5" s="358"/>
      <c r="D5" s="358"/>
      <c r="E5" s="358"/>
      <c r="F5" s="351"/>
      <c r="G5" s="313"/>
      <c r="H5" s="16"/>
    </row>
    <row r="6" spans="1:8" s="24" customFormat="1" ht="15.75" customHeight="1">
      <c r="A6" s="311"/>
      <c r="B6" s="363" t="s">
        <v>240</v>
      </c>
      <c r="C6" s="364"/>
      <c r="D6" s="300"/>
      <c r="E6" s="363" t="s">
        <v>241</v>
      </c>
      <c r="F6" s="364"/>
      <c r="G6" s="19"/>
      <c r="H6" s="23"/>
    </row>
    <row r="7" spans="1:6" s="19" customFormat="1" ht="13.5" thickBot="1">
      <c r="A7" s="312"/>
      <c r="B7" s="365"/>
      <c r="C7" s="366"/>
      <c r="D7" s="318"/>
      <c r="E7" s="365"/>
      <c r="F7" s="366"/>
    </row>
    <row r="8" spans="1:6" s="29" customFormat="1" ht="49.5" customHeight="1">
      <c r="A8" s="310"/>
      <c r="B8" s="273" t="s">
        <v>221</v>
      </c>
      <c r="C8" s="323"/>
      <c r="D8" s="321"/>
      <c r="E8" s="273" t="s">
        <v>224</v>
      </c>
      <c r="F8" s="323">
        <v>0</v>
      </c>
    </row>
    <row r="9" spans="1:8" s="20" customFormat="1" ht="49.5" customHeight="1">
      <c r="A9" s="310"/>
      <c r="B9" s="274" t="s">
        <v>242</v>
      </c>
      <c r="C9" s="324"/>
      <c r="D9" s="321"/>
      <c r="E9" s="269" t="s">
        <v>225</v>
      </c>
      <c r="F9" s="326">
        <v>0</v>
      </c>
      <c r="G9" s="19"/>
      <c r="H9" s="25"/>
    </row>
    <row r="10" spans="1:8" s="169" customFormat="1" ht="49.5" customHeight="1" thickBot="1">
      <c r="A10" s="310"/>
      <c r="B10" s="272" t="s">
        <v>222</v>
      </c>
      <c r="C10" s="325"/>
      <c r="D10" s="317"/>
      <c r="E10" s="271" t="s">
        <v>226</v>
      </c>
      <c r="F10" s="327">
        <v>0</v>
      </c>
      <c r="G10" s="167"/>
      <c r="H10" s="168"/>
    </row>
    <row r="11" spans="1:8" s="20" customFormat="1" ht="15">
      <c r="A11" s="26"/>
      <c r="B11" s="27"/>
      <c r="C11" s="309"/>
      <c r="D11" s="309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8"/>
      <c r="D13" s="358"/>
      <c r="E13" s="358"/>
      <c r="F13" s="351"/>
      <c r="G13" s="313"/>
      <c r="H13" s="16"/>
    </row>
    <row r="14" spans="1:8" ht="15" customHeight="1">
      <c r="A14" s="311"/>
      <c r="B14" s="363" t="s">
        <v>240</v>
      </c>
      <c r="C14" s="364"/>
      <c r="D14" s="300"/>
      <c r="E14" s="363" t="s">
        <v>241</v>
      </c>
      <c r="F14" s="364"/>
      <c r="G14" s="19"/>
      <c r="H14" s="16"/>
    </row>
    <row r="15" spans="1:8" ht="13.5" thickBot="1">
      <c r="A15" s="312"/>
      <c r="B15" s="365"/>
      <c r="C15" s="366"/>
      <c r="D15" s="318"/>
      <c r="E15" s="365"/>
      <c r="F15" s="366"/>
      <c r="G15" s="19"/>
      <c r="H15" s="16"/>
    </row>
    <row r="16" spans="1:8" ht="49.5" customHeight="1">
      <c r="A16" s="310"/>
      <c r="B16" s="273" t="s">
        <v>223</v>
      </c>
      <c r="C16" s="323"/>
      <c r="D16" s="321"/>
      <c r="E16" s="273" t="s">
        <v>233</v>
      </c>
      <c r="F16" s="323">
        <v>0</v>
      </c>
      <c r="G16" s="19"/>
      <c r="H16" s="16"/>
    </row>
    <row r="17" spans="1:8" ht="49.5" customHeight="1">
      <c r="A17" s="310"/>
      <c r="B17" s="274" t="s">
        <v>243</v>
      </c>
      <c r="C17" s="324"/>
      <c r="D17" s="321"/>
      <c r="E17" s="269" t="s">
        <v>234</v>
      </c>
      <c r="F17" s="326">
        <v>0</v>
      </c>
      <c r="G17" s="19"/>
      <c r="H17" s="16"/>
    </row>
    <row r="18" spans="1:8" ht="49.5" customHeight="1" thickBot="1">
      <c r="A18" s="310"/>
      <c r="B18" s="272" t="s">
        <v>232</v>
      </c>
      <c r="C18" s="328"/>
      <c r="D18" s="317"/>
      <c r="E18" s="271" t="s">
        <v>235</v>
      </c>
      <c r="F18" s="329">
        <v>0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8"/>
      <c r="D20" s="358"/>
      <c r="E20" s="358"/>
      <c r="F20" s="351"/>
      <c r="G20" s="313"/>
      <c r="H20" s="16"/>
    </row>
    <row r="21" spans="1:8" ht="15" customHeight="1">
      <c r="A21" s="311"/>
      <c r="B21" s="363" t="s">
        <v>240</v>
      </c>
      <c r="C21" s="364"/>
      <c r="D21" s="300"/>
      <c r="E21" s="363" t="s">
        <v>241</v>
      </c>
      <c r="F21" s="364"/>
      <c r="G21" s="19"/>
      <c r="H21" s="16"/>
    </row>
    <row r="22" spans="1:8" ht="13.5" thickBot="1">
      <c r="A22" s="312"/>
      <c r="B22" s="365"/>
      <c r="C22" s="366"/>
      <c r="D22" s="318"/>
      <c r="E22" s="365"/>
      <c r="F22" s="366"/>
      <c r="G22" s="19"/>
      <c r="H22" s="16"/>
    </row>
    <row r="23" spans="1:8" ht="49.5" customHeight="1">
      <c r="A23" s="310"/>
      <c r="B23" s="273" t="s">
        <v>272</v>
      </c>
      <c r="C23" s="323"/>
      <c r="D23" s="321"/>
      <c r="E23" s="273" t="s">
        <v>275</v>
      </c>
      <c r="F23" s="323">
        <v>0</v>
      </c>
      <c r="G23" s="19"/>
      <c r="H23" s="16"/>
    </row>
    <row r="24" spans="1:8" ht="49.5" customHeight="1">
      <c r="A24" s="310"/>
      <c r="B24" s="274" t="s">
        <v>273</v>
      </c>
      <c r="C24" s="324"/>
      <c r="D24" s="321"/>
      <c r="E24" s="269" t="s">
        <v>276</v>
      </c>
      <c r="F24" s="326">
        <v>0</v>
      </c>
      <c r="G24" s="19"/>
      <c r="H24" s="16"/>
    </row>
    <row r="25" spans="1:8" ht="49.5" customHeight="1" thickBot="1">
      <c r="A25" s="310"/>
      <c r="B25" s="272" t="s">
        <v>274</v>
      </c>
      <c r="C25" s="328"/>
      <c r="D25" s="317"/>
      <c r="E25" s="271" t="s">
        <v>277</v>
      </c>
      <c r="F25" s="329">
        <v>0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8"/>
      <c r="D27" s="358"/>
      <c r="E27" s="358"/>
      <c r="F27" s="351"/>
      <c r="G27" s="313"/>
      <c r="H27" s="16"/>
    </row>
    <row r="28" spans="1:8" ht="15" customHeight="1">
      <c r="A28" s="311"/>
      <c r="B28" s="363" t="s">
        <v>240</v>
      </c>
      <c r="C28" s="364"/>
      <c r="D28" s="300"/>
      <c r="E28" s="363" t="s">
        <v>241</v>
      </c>
      <c r="F28" s="364"/>
      <c r="G28" s="19"/>
      <c r="H28" s="16"/>
    </row>
    <row r="29" spans="1:8" ht="13.5" thickBot="1">
      <c r="A29" s="312"/>
      <c r="B29" s="365"/>
      <c r="C29" s="366"/>
      <c r="D29" s="318"/>
      <c r="E29" s="365"/>
      <c r="F29" s="366"/>
      <c r="G29" s="19"/>
      <c r="H29" s="16"/>
    </row>
    <row r="30" spans="1:8" ht="49.5" customHeight="1">
      <c r="A30" s="310"/>
      <c r="B30" s="273" t="s">
        <v>214</v>
      </c>
      <c r="C30" s="330">
        <f>C8+C16+C23</f>
        <v>0</v>
      </c>
      <c r="D30" s="319"/>
      <c r="E30" s="273" t="s">
        <v>217</v>
      </c>
      <c r="F30" s="330">
        <f>F8+F16+F23</f>
        <v>0</v>
      </c>
      <c r="G30" s="19"/>
      <c r="H30" s="16"/>
    </row>
    <row r="31" spans="1:8" ht="49.5" customHeight="1">
      <c r="A31" s="310"/>
      <c r="B31" s="274" t="s">
        <v>244</v>
      </c>
      <c r="C31" s="330">
        <f>C9+C17+C24</f>
        <v>0</v>
      </c>
      <c r="D31" s="319"/>
      <c r="E31" s="269" t="s">
        <v>216</v>
      </c>
      <c r="F31" s="330">
        <f>F9+F17+F24</f>
        <v>0</v>
      </c>
      <c r="G31" s="19"/>
      <c r="H31" s="16"/>
    </row>
    <row r="32" spans="1:8" ht="61.5" customHeight="1" thickBot="1">
      <c r="A32" s="310"/>
      <c r="B32" s="271" t="s">
        <v>215</v>
      </c>
      <c r="C32" s="331">
        <f>C10+C18+C25</f>
        <v>0</v>
      </c>
      <c r="D32" s="320"/>
      <c r="E32" s="271" t="s">
        <v>218</v>
      </c>
      <c r="F32" s="331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371"/>
      <c r="J1" s="371"/>
      <c r="K1" s="371"/>
      <c r="L1" s="371"/>
      <c r="M1" s="371"/>
      <c r="N1" s="350"/>
      <c r="O1" s="372"/>
      <c r="P1" s="16"/>
    </row>
    <row r="2" spans="1:16" ht="15">
      <c r="A2" s="120" t="s">
        <v>1</v>
      </c>
      <c r="B2" s="121">
        <f>'Financial Data'!C2</f>
        <v>0</v>
      </c>
      <c r="C2" s="122"/>
      <c r="D2" s="123"/>
      <c r="E2" s="123"/>
      <c r="F2" s="123"/>
      <c r="G2" s="123"/>
      <c r="H2" s="123"/>
      <c r="I2" s="373"/>
      <c r="J2" s="374"/>
      <c r="K2" s="374"/>
      <c r="L2" s="374"/>
      <c r="M2" s="374"/>
      <c r="N2" s="374"/>
      <c r="O2" s="375"/>
      <c r="P2" s="16"/>
    </row>
    <row r="3" spans="1:16" ht="15.75" thickBot="1">
      <c r="A3" s="110" t="s">
        <v>2</v>
      </c>
      <c r="B3" s="111">
        <f>'Financial Data'!C3</f>
        <v>40512</v>
      </c>
      <c r="C3" s="112"/>
      <c r="D3" s="113"/>
      <c r="E3" s="113"/>
      <c r="F3" s="113"/>
      <c r="G3" s="113"/>
      <c r="H3" s="113"/>
      <c r="I3" s="376"/>
      <c r="J3" s="377"/>
      <c r="K3" s="377"/>
      <c r="L3" s="377"/>
      <c r="M3" s="377"/>
      <c r="N3" s="377"/>
      <c r="O3" s="378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2" t="s">
        <v>171</v>
      </c>
      <c r="B5" s="350"/>
      <c r="C5" s="350"/>
      <c r="D5" s="372"/>
      <c r="E5" s="13"/>
      <c r="F5" s="228"/>
      <c r="G5" s="228"/>
      <c r="H5" s="35"/>
      <c r="I5" s="13"/>
      <c r="J5" s="13"/>
      <c r="K5" s="383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4" t="s">
        <v>238</v>
      </c>
      <c r="F6" s="13"/>
      <c r="G6" s="228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292">
        <v>10.61</v>
      </c>
      <c r="C7" s="287">
        <v>33.92</v>
      </c>
      <c r="D7" s="287">
        <v>0</v>
      </c>
      <c r="E7" s="295">
        <f>SUM(B7:D7)</f>
        <v>44.53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293">
        <v>10.61</v>
      </c>
      <c r="C8" s="289">
        <v>35.48</v>
      </c>
      <c r="D8" s="289">
        <f>4.86+0.63</f>
        <v>5.49</v>
      </c>
      <c r="E8" s="296">
        <f>SUM(B8:D8)</f>
        <v>51.58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297">
        <v>38.72</v>
      </c>
      <c r="C9" s="298">
        <v>66.12</v>
      </c>
      <c r="D9" s="298">
        <f>6.36+0.1</f>
        <v>6.46</v>
      </c>
      <c r="E9" s="299">
        <f>SUM(B9:D9)</f>
        <v>111.3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9"/>
      <c r="C11" s="363" t="s">
        <v>112</v>
      </c>
      <c r="D11" s="380"/>
      <c r="E11" s="379"/>
      <c r="F11" s="363" t="s">
        <v>5</v>
      </c>
      <c r="G11" s="381"/>
      <c r="H11" s="380"/>
      <c r="I11" s="379"/>
      <c r="J11" s="363" t="s">
        <v>111</v>
      </c>
      <c r="K11" s="380"/>
      <c r="L11" s="379"/>
      <c r="M11" s="425" t="s">
        <v>140</v>
      </c>
      <c r="N11" s="402"/>
      <c r="O11" s="401"/>
      <c r="P11" s="30"/>
    </row>
    <row r="12" spans="1:15" s="29" customFormat="1" ht="15.75" thickBot="1">
      <c r="A12" s="370" t="s">
        <v>50</v>
      </c>
      <c r="B12" s="401"/>
      <c r="C12" s="370" t="s">
        <v>50</v>
      </c>
      <c r="D12" s="402"/>
      <c r="E12" s="401"/>
      <c r="F12" s="370" t="s">
        <v>50</v>
      </c>
      <c r="G12" s="384"/>
      <c r="H12" s="384"/>
      <c r="I12" s="385"/>
      <c r="J12" s="370" t="s">
        <v>50</v>
      </c>
      <c r="K12" s="384"/>
      <c r="L12" s="385"/>
      <c r="M12" s="426" t="s">
        <v>50</v>
      </c>
      <c r="N12" s="427"/>
      <c r="O12" s="428"/>
    </row>
    <row r="13" spans="1:16" s="18" customFormat="1" ht="45.75" customHeight="1" thickBot="1">
      <c r="A13" s="114" t="s">
        <v>53</v>
      </c>
      <c r="B13" s="115">
        <v>5</v>
      </c>
      <c r="C13" s="116"/>
      <c r="D13" s="117" t="s">
        <v>53</v>
      </c>
      <c r="E13" s="118">
        <v>0</v>
      </c>
      <c r="F13" s="80"/>
      <c r="G13" s="243"/>
      <c r="H13" s="50" t="s">
        <v>175</v>
      </c>
      <c r="I13" s="150">
        <v>3</v>
      </c>
      <c r="J13" s="116"/>
      <c r="K13" s="256" t="s">
        <v>143</v>
      </c>
      <c r="L13" s="229">
        <v>2</v>
      </c>
      <c r="M13" s="132"/>
      <c r="N13" s="154" t="s">
        <v>135</v>
      </c>
      <c r="O13" s="93">
        <v>1</v>
      </c>
      <c r="P13" s="131"/>
    </row>
    <row r="14" spans="1:16" s="18" customFormat="1" ht="30.75" thickBot="1">
      <c r="A14" s="404"/>
      <c r="B14" s="405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14</v>
      </c>
      <c r="J14" s="83"/>
      <c r="K14" s="257" t="s">
        <v>144</v>
      </c>
      <c r="L14" s="230">
        <f>59+3</f>
        <v>62</v>
      </c>
      <c r="M14" s="133"/>
      <c r="N14" s="153" t="s">
        <v>134</v>
      </c>
      <c r="O14" s="231">
        <v>50</v>
      </c>
      <c r="P14" s="21"/>
    </row>
    <row r="15" spans="1:16" s="18" customFormat="1" ht="45">
      <c r="A15" s="406"/>
      <c r="B15" s="407"/>
      <c r="C15" s="409"/>
      <c r="D15" s="410"/>
      <c r="E15" s="411"/>
      <c r="F15" s="83"/>
      <c r="G15" s="244"/>
      <c r="H15" s="78" t="s">
        <v>110</v>
      </c>
      <c r="I15" s="151">
        <v>1</v>
      </c>
      <c r="J15" s="83"/>
      <c r="K15" s="257" t="s">
        <v>122</v>
      </c>
      <c r="L15" s="230">
        <v>5</v>
      </c>
      <c r="M15" s="133"/>
      <c r="N15" s="152" t="s">
        <v>136</v>
      </c>
      <c r="O15" s="231">
        <v>250</v>
      </c>
      <c r="P15" s="21"/>
    </row>
    <row r="16" spans="1:16" s="18" customFormat="1" ht="45.75" thickBot="1">
      <c r="A16" s="406"/>
      <c r="B16" s="407"/>
      <c r="C16" s="412"/>
      <c r="D16" s="413"/>
      <c r="E16" s="414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0</v>
      </c>
      <c r="P16" s="21"/>
    </row>
    <row r="17" spans="1:16" s="18" customFormat="1" ht="45">
      <c r="A17" s="408"/>
      <c r="B17" s="407"/>
      <c r="C17" s="412"/>
      <c r="D17" s="413"/>
      <c r="E17" s="414"/>
      <c r="F17" s="84"/>
      <c r="G17" s="245"/>
      <c r="H17" s="81" t="s">
        <v>55</v>
      </c>
      <c r="I17" s="261">
        <v>1</v>
      </c>
      <c r="J17" s="251"/>
      <c r="K17" s="255" t="s">
        <v>142</v>
      </c>
      <c r="L17" s="253">
        <v>0</v>
      </c>
      <c r="M17" s="417"/>
      <c r="N17" s="418"/>
      <c r="O17" s="419"/>
      <c r="P17" s="21"/>
    </row>
    <row r="18" spans="1:16" s="18" customFormat="1" ht="45.75" thickBot="1">
      <c r="A18" s="408"/>
      <c r="B18" s="407"/>
      <c r="C18" s="412"/>
      <c r="D18" s="413"/>
      <c r="E18" s="414"/>
      <c r="F18" s="85"/>
      <c r="G18" s="246"/>
      <c r="H18" s="262" t="s">
        <v>239</v>
      </c>
      <c r="I18" s="332">
        <v>0</v>
      </c>
      <c r="J18" s="252"/>
      <c r="K18" s="258" t="s">
        <v>213</v>
      </c>
      <c r="L18" s="335">
        <v>0</v>
      </c>
      <c r="M18" s="417"/>
      <c r="N18" s="420"/>
      <c r="O18" s="421"/>
      <c r="P18" s="21"/>
    </row>
    <row r="19" spans="1:16" s="18" customFormat="1" ht="15.75" thickBot="1">
      <c r="A19" s="408"/>
      <c r="B19" s="407"/>
      <c r="C19" s="412"/>
      <c r="D19" s="413"/>
      <c r="E19" s="414"/>
      <c r="F19" s="259"/>
      <c r="G19" s="260"/>
      <c r="J19" s="224"/>
      <c r="K19" s="429"/>
      <c r="L19" s="419"/>
      <c r="M19" s="417"/>
      <c r="N19" s="420"/>
      <c r="O19" s="421"/>
      <c r="P19" s="21"/>
    </row>
    <row r="20" spans="1:16" ht="15.75" thickBot="1">
      <c r="A20" s="403" t="s">
        <v>123</v>
      </c>
      <c r="B20" s="401"/>
      <c r="C20" s="386" t="s">
        <v>123</v>
      </c>
      <c r="D20" s="387"/>
      <c r="E20" s="387"/>
      <c r="F20" s="386" t="s">
        <v>123</v>
      </c>
      <c r="G20" s="387"/>
      <c r="H20" s="387"/>
      <c r="I20" s="388"/>
      <c r="J20" s="386" t="s">
        <v>123</v>
      </c>
      <c r="K20" s="387"/>
      <c r="L20" s="388"/>
      <c r="M20" s="422" t="s">
        <v>123</v>
      </c>
      <c r="N20" s="423"/>
      <c r="O20" s="424"/>
      <c r="P20" s="16"/>
    </row>
    <row r="21" spans="1:16" ht="45.75" thickBot="1">
      <c r="A21" s="98" t="s">
        <v>53</v>
      </c>
      <c r="B21" s="99">
        <v>76</v>
      </c>
      <c r="C21" s="100"/>
      <c r="D21" s="101" t="s">
        <v>53</v>
      </c>
      <c r="E21" s="102">
        <v>3</v>
      </c>
      <c r="F21" s="124"/>
      <c r="G21" s="247"/>
      <c r="H21" s="125" t="s">
        <v>110</v>
      </c>
      <c r="I21" s="126">
        <v>13</v>
      </c>
      <c r="J21" s="127"/>
      <c r="K21" s="235" t="s">
        <v>122</v>
      </c>
      <c r="L21" s="236">
        <v>109</v>
      </c>
      <c r="M21" s="237"/>
      <c r="N21" s="238" t="s">
        <v>135</v>
      </c>
      <c r="O21" s="93">
        <v>43</v>
      </c>
      <c r="P21" s="16"/>
    </row>
    <row r="22" spans="1:16" ht="45.75" thickBot="1">
      <c r="A22" s="389"/>
      <c r="B22" s="390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>
        <v>0</v>
      </c>
      <c r="M22" s="241"/>
      <c r="N22" s="242" t="s">
        <v>134</v>
      </c>
      <c r="O22" s="231">
        <v>4354</v>
      </c>
      <c r="P22" s="16"/>
    </row>
    <row r="23" spans="1:16" ht="45">
      <c r="A23" s="391"/>
      <c r="B23" s="392"/>
      <c r="C23" s="397"/>
      <c r="D23" s="398"/>
      <c r="E23" s="390"/>
      <c r="F23" s="129"/>
      <c r="G23" s="249"/>
      <c r="H23" s="103" t="s">
        <v>55</v>
      </c>
      <c r="I23" s="105">
        <v>8</v>
      </c>
      <c r="J23" s="107"/>
      <c r="K23" s="239" t="s">
        <v>142</v>
      </c>
      <c r="L23" s="240">
        <v>89</v>
      </c>
      <c r="M23" s="241"/>
      <c r="N23" s="242" t="s">
        <v>136</v>
      </c>
      <c r="O23" s="231">
        <v>11237</v>
      </c>
      <c r="P23" s="16"/>
    </row>
    <row r="24" spans="1:16" ht="45.75" thickBot="1">
      <c r="A24" s="393"/>
      <c r="B24" s="394"/>
      <c r="C24" s="393"/>
      <c r="D24" s="399"/>
      <c r="E24" s="394"/>
      <c r="F24" s="130"/>
      <c r="G24" s="250"/>
      <c r="H24" s="283" t="s">
        <v>239</v>
      </c>
      <c r="I24" s="333">
        <v>0</v>
      </c>
      <c r="J24" s="254"/>
      <c r="K24" s="255" t="s">
        <v>213</v>
      </c>
      <c r="L24" s="334">
        <v>0</v>
      </c>
      <c r="M24" s="263"/>
      <c r="N24" s="264" t="s">
        <v>141</v>
      </c>
      <c r="O24" s="265">
        <v>45</v>
      </c>
      <c r="P24" s="16"/>
    </row>
    <row r="25" spans="1:16" ht="46.5" customHeight="1" thickBot="1">
      <c r="A25" s="395"/>
      <c r="B25" s="396"/>
      <c r="C25" s="395"/>
      <c r="D25" s="400"/>
      <c r="E25" s="396"/>
      <c r="F25" s="281"/>
      <c r="G25" s="282"/>
      <c r="H25" s="266" t="s">
        <v>121</v>
      </c>
      <c r="I25" s="267">
        <f>SUM(I21:I24)</f>
        <v>21</v>
      </c>
      <c r="J25" s="280"/>
      <c r="K25" s="277" t="s">
        <v>121</v>
      </c>
      <c r="L25" s="278">
        <f>SUM(L21:L24)</f>
        <v>198</v>
      </c>
      <c r="M25" s="279"/>
      <c r="N25" s="415"/>
      <c r="O25" s="416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8" sqref="B1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0" t="s">
        <v>230</v>
      </c>
      <c r="B1" s="431"/>
    </row>
    <row r="2" spans="1:2" ht="15" customHeight="1">
      <c r="A2" s="140" t="s">
        <v>1</v>
      </c>
      <c r="B2" s="108">
        <f>'Financial Data'!C2</f>
        <v>0</v>
      </c>
    </row>
    <row r="3" spans="1:2" ht="15" customHeight="1" thickBot="1">
      <c r="A3" s="141" t="s">
        <v>2</v>
      </c>
      <c r="B3" s="109">
        <f>'Financial Data'!C3</f>
        <v>40512</v>
      </c>
    </row>
    <row r="4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 ht="12.75">
      <c r="A6" s="138">
        <v>1</v>
      </c>
      <c r="B6" s="52" t="s">
        <v>279</v>
      </c>
    </row>
    <row r="7" spans="1:2" ht="12.75">
      <c r="A7" s="139">
        <v>2</v>
      </c>
      <c r="B7" s="51"/>
    </row>
    <row r="8" spans="1:2" ht="12.75">
      <c r="A8" s="139">
        <v>3</v>
      </c>
      <c r="B8" s="51"/>
    </row>
    <row r="9" spans="1:2" ht="12.75">
      <c r="A9" s="139">
        <v>4</v>
      </c>
      <c r="B9" s="51"/>
    </row>
    <row r="10" spans="1:2" ht="12.75">
      <c r="A10" s="139">
        <v>5</v>
      </c>
      <c r="B10" s="51"/>
    </row>
    <row r="11" spans="1:2" ht="12.75">
      <c r="A11" s="139">
        <v>6</v>
      </c>
      <c r="B11" s="51"/>
    </row>
    <row r="12" spans="1:2" ht="12.75">
      <c r="A12" s="139">
        <v>7</v>
      </c>
      <c r="B12" s="51"/>
    </row>
    <row r="13" spans="1:2" ht="12.75">
      <c r="A13" s="139">
        <v>8</v>
      </c>
      <c r="B13" s="51"/>
    </row>
    <row r="14" spans="1:2" ht="12.75">
      <c r="A14" s="139">
        <v>9</v>
      </c>
      <c r="B14" s="51"/>
    </row>
    <row r="15" spans="1:2" ht="12.75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 ht="12.75">
      <c r="A18" s="138">
        <v>1</v>
      </c>
      <c r="B18" s="52" t="s">
        <v>279</v>
      </c>
    </row>
    <row r="19" spans="1:2" ht="12.75">
      <c r="A19" s="139">
        <v>2</v>
      </c>
      <c r="B19" s="51"/>
    </row>
    <row r="20" spans="1:2" ht="12.75">
      <c r="A20" s="139">
        <v>3</v>
      </c>
      <c r="B20" s="51"/>
    </row>
    <row r="21" spans="1:2" ht="12.75">
      <c r="A21" s="139">
        <v>4</v>
      </c>
      <c r="B21" s="51"/>
    </row>
    <row r="22" spans="1:2" ht="12.75">
      <c r="A22" s="139">
        <v>5</v>
      </c>
      <c r="B22" s="51"/>
    </row>
    <row r="23" spans="1:2" ht="12.75">
      <c r="A23" s="139">
        <v>6</v>
      </c>
      <c r="B23" s="51"/>
    </row>
    <row r="24" spans="1:2" ht="12.75">
      <c r="A24" s="139">
        <v>7</v>
      </c>
      <c r="B24" s="51"/>
    </row>
    <row r="25" spans="1:2" ht="12.75">
      <c r="A25" s="139">
        <v>8</v>
      </c>
      <c r="B25" s="51"/>
    </row>
    <row r="26" spans="1:2" ht="12.75">
      <c r="A26" s="139">
        <v>9</v>
      </c>
      <c r="B26" s="51"/>
    </row>
    <row r="27" spans="1:2" ht="12.75">
      <c r="A27" s="139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E23" sqref="E23"/>
    </sheetView>
  </sheetViews>
  <sheetFormatPr defaultColWidth="9.140625"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231</v>
      </c>
      <c r="B1" s="437"/>
      <c r="C1" s="350"/>
      <c r="D1" s="350"/>
      <c r="E1" s="350"/>
      <c r="F1" s="350"/>
      <c r="G1" s="350"/>
      <c r="H1" s="350"/>
      <c r="I1" s="350"/>
      <c r="J1" s="372"/>
      <c r="K1" s="148"/>
    </row>
    <row r="2" spans="1:11" ht="15" customHeight="1">
      <c r="A2" s="143" t="s">
        <v>1</v>
      </c>
      <c r="B2" s="146">
        <f>'Financial Data'!C2</f>
        <v>0</v>
      </c>
      <c r="C2" s="147"/>
      <c r="D2" s="438"/>
      <c r="E2" s="439"/>
      <c r="F2" s="439"/>
      <c r="G2" s="439"/>
      <c r="H2" s="439"/>
      <c r="I2" s="439"/>
      <c r="J2" s="440"/>
      <c r="K2" s="134"/>
    </row>
    <row r="3" spans="1:11" ht="15" customHeight="1" thickBot="1">
      <c r="A3" s="144" t="s">
        <v>2</v>
      </c>
      <c r="B3" s="145">
        <f>'Financial Data'!C3</f>
        <v>40512</v>
      </c>
      <c r="C3" s="95"/>
      <c r="D3" s="441"/>
      <c r="E3" s="442"/>
      <c r="F3" s="442"/>
      <c r="G3" s="442"/>
      <c r="H3" s="442"/>
      <c r="I3" s="442"/>
      <c r="J3" s="443"/>
      <c r="K3" s="134"/>
    </row>
    <row r="4" spans="1:11" s="156" customFormat="1" ht="15.75" thickBot="1">
      <c r="A4" s="162"/>
      <c r="B4" s="163"/>
      <c r="C4" s="159"/>
      <c r="D4" s="159"/>
      <c r="E4" s="433"/>
      <c r="F4" s="433"/>
      <c r="G4" s="413"/>
      <c r="H4" s="413"/>
      <c r="I4" s="413"/>
      <c r="J4" s="413"/>
      <c r="K4" s="134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 ht="51">
      <c r="A7" s="160">
        <v>1</v>
      </c>
      <c r="B7" s="170" t="s">
        <v>163</v>
      </c>
      <c r="C7" s="51" t="s">
        <v>125</v>
      </c>
      <c r="D7" s="51" t="s">
        <v>280</v>
      </c>
      <c r="E7" s="51" t="s">
        <v>281</v>
      </c>
      <c r="F7" s="348">
        <v>40489</v>
      </c>
      <c r="G7" s="51">
        <v>5</v>
      </c>
      <c r="H7" s="170">
        <v>50</v>
      </c>
      <c r="I7" s="181">
        <f>G7*H7</f>
        <v>250</v>
      </c>
      <c r="J7" s="225">
        <v>1058</v>
      </c>
      <c r="K7" s="134"/>
    </row>
    <row r="8" spans="1:11" ht="12.75">
      <c r="A8" s="160">
        <f>A7+1</f>
        <v>2</v>
      </c>
      <c r="B8" s="51"/>
      <c r="C8" s="51"/>
      <c r="D8" s="51"/>
      <c r="E8" s="51"/>
      <c r="F8" s="216"/>
      <c r="G8" s="51"/>
      <c r="H8" s="51"/>
      <c r="I8" s="181">
        <f aca="true" t="shared" si="0" ref="I8:I21">G8*H8</f>
        <v>0</v>
      </c>
      <c r="J8" s="225"/>
      <c r="K8" s="134"/>
    </row>
    <row r="9" spans="1:10" ht="12.75">
      <c r="A9" s="160">
        <f aca="true" t="shared" si="1" ref="A9:A21">A8+1</f>
        <v>3</v>
      </c>
      <c r="B9" s="51"/>
      <c r="C9" s="51"/>
      <c r="D9" s="51"/>
      <c r="E9" s="51"/>
      <c r="F9" s="216"/>
      <c r="G9" s="51"/>
      <c r="H9" s="51"/>
      <c r="I9" s="181">
        <f t="shared" si="0"/>
        <v>0</v>
      </c>
      <c r="J9" s="225"/>
    </row>
    <row r="10" spans="1:10" ht="12.75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0" ht="12.75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0" ht="12.75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0" ht="12.75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0" ht="12.75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0" ht="12.75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0" ht="12.75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0" ht="12.75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0" ht="12.75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0" ht="12.75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0" ht="12.75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2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50</v>
      </c>
      <c r="I22" s="179">
        <f>SUM(I7:I21)</f>
        <v>250</v>
      </c>
      <c r="J22" s="159"/>
      <c r="K22" s="177"/>
      <c r="L22" s="177"/>
      <c r="N22" s="177"/>
      <c r="P22" s="180"/>
    </row>
    <row r="23" spans="1:10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7" s="156" customFormat="1" ht="13.5" thickBot="1">
      <c r="A24" s="432" t="s">
        <v>146</v>
      </c>
      <c r="B24" s="423"/>
      <c r="C24" s="423"/>
      <c r="D24" s="423"/>
      <c r="E24" s="427"/>
      <c r="F24" s="428"/>
      <c r="G24" s="155"/>
    </row>
    <row r="25" spans="1:10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0" ht="12.75">
      <c r="A26" s="160">
        <v>1</v>
      </c>
      <c r="B26" s="51" t="s">
        <v>279</v>
      </c>
      <c r="C26" s="218"/>
      <c r="D26" s="51"/>
      <c r="E26" s="51"/>
      <c r="F26" s="219"/>
      <c r="H26" s="1"/>
      <c r="I26" s="1"/>
      <c r="J26" s="1"/>
    </row>
    <row r="27" spans="1:10" ht="12.75">
      <c r="A27" s="160">
        <f>A26+1</f>
        <v>2</v>
      </c>
      <c r="B27" s="51"/>
      <c r="C27" s="218"/>
      <c r="D27" s="51"/>
      <c r="E27" s="51"/>
      <c r="F27" s="219"/>
      <c r="H27" s="1"/>
      <c r="I27" s="1"/>
      <c r="J27" s="1"/>
    </row>
    <row r="28" spans="1:10" ht="12.75">
      <c r="A28" s="160">
        <f aca="true" t="shared" si="2" ref="A28:A35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0" ht="12.75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0" ht="12.75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0" ht="12.75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0" ht="12.75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 ht="12.75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 ht="12.75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5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Richard B. Stern</cp:lastModifiedBy>
  <cp:lastPrinted>2010-12-03T14:16:39Z</cp:lastPrinted>
  <dcterms:created xsi:type="dcterms:W3CDTF">2009-02-26T10:56:03Z</dcterms:created>
  <dcterms:modified xsi:type="dcterms:W3CDTF">2010-12-07T14:14:29Z</dcterms:modified>
  <cp:category/>
  <cp:version/>
  <cp:contentType/>
  <cp:contentStatus/>
</cp:coreProperties>
</file>