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2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<sst xmlns="http://schemas.openxmlformats.org/spreadsheetml/2006/main" count="376" uniqueCount="286">
  <si>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</si>
  <si>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</si>
  <si>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</si>
  <si>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</si>
  <si>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</si>
  <si>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</si>
  <si>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</si>
  <si>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</si>
  <si>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</si>
  <si>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</si>
  <si>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</si>
  <si>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</si>
  <si>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</si>
  <si>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</si>
  <si>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</si>
  <si>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</si>
  <si>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</si>
  <si>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</si>
  <si>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</si>
  <si>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</si>
  <si>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</si>
  <si>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</si>
  <si>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</si>
  <si>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</si>
  <si>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</si>
  <si>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</si>
  <si>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</si>
  <si>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</si>
  <si>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</si>
  <si>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</si>
  <si>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</si>
  <si>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</si>
  <si>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</si>
  <si>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</si>
  <si>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</si>
  <si>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</si>
  <si>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</si>
  <si>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</si>
  <si>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</si>
  <si>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</si>
  <si>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</si>
  <si>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</si>
  <si>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</si>
  <si>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</si>
  <si>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</si>
  <si>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</si>
  <si>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</si>
  <si>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</si>
  <si>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</si>
  <si>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</si>
  <si>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</si>
  <si>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</si>
  <si>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</si>
  <si>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</si>
  <si>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</si>
  <si>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</si>
  <si>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</si>
  <si>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</si>
  <si>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</si>
  <si>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</si>
  <si>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</si>
  <si>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</si>
  <si>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</si>
  <si>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</si>
  <si>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</si>
  <si>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</si>
  <si>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</si>
  <si>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</si>
  <si>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</si>
  <si>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</si>
  <si>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</si>
  <si>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</si>
  <si>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</si>
  <si>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</si>
  <si>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</si>
  <si>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</si>
  <si>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</si>
  <si>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</si>
  <si>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</si>
  <si>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</si>
  <si>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</si>
  <si>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</si>
  <si>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</si>
  <si>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</si>
  <si>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</si>
  <si>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</si>
  <si>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</si>
  <si>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</si>
  <si>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</si>
  <si>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</si>
  <si>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</si>
  <si>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</si>
  <si>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</si>
  <si>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</si>
  <si>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</si>
  <si>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</si>
  <si>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</si>
  <si>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</si>
  <si>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</si>
  <si>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</si>
  <si>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</si>
  <si>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</si>
  <si>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</si>
  <si>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</si>
  <si>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</si>
  <si>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</si>
  <si>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</si>
  <si>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</si>
  <si>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</si>
  <si>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</si>
  <si>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</si>
  <si>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</si>
  <si>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</si>
  <si>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</si>
  <si>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</si>
  <si>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</si>
  <si>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</si>
  <si>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</si>
  <si>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</si>
  <si>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</si>
  <si>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</si>
  <si>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</si>
  <si>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</si>
  <si>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</si>
  <si>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</si>
  <si>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</si>
  <si>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</si>
  <si>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</si>
  <si>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</si>
  <si>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</si>
  <si>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</si>
  <si>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</si>
  <si>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</si>
  <si>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</si>
  <si>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</si>
  <si>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</si>
  <si>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</si>
  <si>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</si>
  <si>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</si>
  <si>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</si>
  <si>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</si>
  <si>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</si>
  <si>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</si>
  <si>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</si>
  <si>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</si>
  <si>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</si>
  <si>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</si>
  <si>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</si>
  <si>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</si>
  <si>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</si>
  <si>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</si>
  <si>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</si>
  <si>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</si>
  <si>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</si>
  <si>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</si>
  <si>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</si>
  <si>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</si>
  <si>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</si>
  <si>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</si>
  <si>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</si>
  <si>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</si>
  <si>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</si>
  <si>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</si>
  <si>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</si>
  <si>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</si>
  <si>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</si>
  <si>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</si>
  <si>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</si>
  <si>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</si>
  <si>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</si>
  <si>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</si>
  <si>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</si>
  <si>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</si>
  <si>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</si>
  <si>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</si>
  <si>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</si>
  <si>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</si>
  <si>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</si>
  <si>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</si>
  <si>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</si>
  <si>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</si>
  <si>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</si>
  <si>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</si>
  <si>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</si>
  <si>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</si>
  <si>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</si>
  <si>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</si>
  <si>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</si>
  <si>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</si>
  <si>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</si>
  <si>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</si>
  <si>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</si>
  <si>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</si>
  <si>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</si>
  <si>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</si>
  <si>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</si>
  <si>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</si>
  <si>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</si>
  <si>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</si>
  <si>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</si>
  <si>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</si>
  <si>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</si>
  <si>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</si>
  <si>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</si>
  <si>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</si>
  <si>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</si>
  <si>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</si>
  <si>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</si>
  <si>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</si>
  <si>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</si>
  <si>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</si>
  <si>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</si>
  <si>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</si>
  <si>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</si>
  <si>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</si>
  <si>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</si>
  <si>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</si>
  <si>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</si>
  <si>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</si>
  <si>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</si>
  <si>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</si>
  <si>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</si>
  <si>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</si>
  <si>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</si>
  <si>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</si>
  <si>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</si>
  <si>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</si>
  <si>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</si>
  <si>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</si>
  <si>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</si>
  <si>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</si>
  <si>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</si>
  <si>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</si>
  <si>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</si>
  <si>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</si>
  <si>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</si>
  <si>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</si>
  <si>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</si>
  <si>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</si>
  <si>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</si>
  <si>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</si>
  <si>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</si>
  <si>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</si>
  <si>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</si>
  <si>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</si>
  <si>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</si>
  <si>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</si>
  <si>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</si>
  <si>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</si>
  <si>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</si>
  <si>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</si>
  <si>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</si>
  <si>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</si>
  <si>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</si>
  <si>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</si>
  <si>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</si>
  <si>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</si>
  <si>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</si>
  <si>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</si>
  <si>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</si>
  <si>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</si>
  <si>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</si>
  <si>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</si>
  <si>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</si>
  <si>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</si>
  <si>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</si>
  <si>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</si>
  <si>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</si>
  <si>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</si>
  <si>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</si>
  <si>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</si>
  <si>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</si>
  <si>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</si>
  <si>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</si>
  <si>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</si>
  <si>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</si>
  <si>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</si>
  <si>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</si>
  <si>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</si>
  <si>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N/A</t>
  </si>
  <si>
    <t>New York State Stimulus Oversight Panel</t>
  </si>
  <si>
    <t xml:space="preserve">Provided overview of HHS OIG/OAS ARRA audit activities </t>
  </si>
  <si>
    <t xml:space="preserve">New York, NY </t>
  </si>
  <si>
    <t>Be Ready for Quality Control Reviews and Peer Reviews including special concerns regarding audits of ARRA programs</t>
  </si>
  <si>
    <t>OMB Review - Concerns and Preventions - Including new ARRA compliance supplement</t>
  </si>
  <si>
    <t>Lansing, MI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</si>
</sst>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35" xfId="57" applyNumberFormat="1" applyFont="1" applyFill="1" applyBorder="1" applyAlignment="1" applyProtection="1">
      <alignment horizontal="right" vertical="center" wrapText="1"/>
      <protection/>
    </xf>
    <xf numFmtId="1" fontId="2" fillId="33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35" borderId="37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38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9" xfId="57" applyNumberFormat="1" applyFont="1" applyFill="1" applyBorder="1" applyAlignment="1" applyProtection="1">
      <alignment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1" xfId="57" applyNumberFormat="1" applyFont="1" applyFill="1" applyBorder="1" applyAlignment="1" applyProtection="1">
      <alignment horizontal="left" vertical="center"/>
      <protection/>
    </xf>
    <xf numFmtId="173" fontId="2" fillId="0" borderId="41" xfId="0" applyNumberFormat="1" applyFont="1" applyBorder="1" applyAlignment="1" applyProtection="1">
      <alignment horizontal="left" vertical="center"/>
      <protection/>
    </xf>
    <xf numFmtId="0" fontId="5" fillId="0" borderId="4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5" xfId="57" applyFont="1" applyFill="1" applyBorder="1" applyAlignment="1">
      <alignment vertical="center" wrapText="1"/>
      <protection/>
    </xf>
    <xf numFmtId="0" fontId="5" fillId="35" borderId="37" xfId="57" applyFont="1" applyFill="1" applyBorder="1" applyAlignment="1" applyProtection="1">
      <alignment horizontal="right" vertical="center" wrapText="1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6" xfId="57" applyNumberFormat="1" applyFont="1" applyFill="1" applyBorder="1" applyAlignment="1" applyProtection="1">
      <alignment horizontal="left" vertical="center"/>
      <protection/>
    </xf>
    <xf numFmtId="0" fontId="2" fillId="0" borderId="46" xfId="0" applyNumberFormat="1" applyFont="1" applyBorder="1" applyAlignment="1" applyProtection="1">
      <alignment vertical="center"/>
      <protection/>
    </xf>
    <xf numFmtId="0" fontId="13" fillId="35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7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8" xfId="57" applyNumberFormat="1" applyFont="1" applyFill="1" applyBorder="1" applyAlignment="1" applyProtection="1">
      <alignment vertical="center" wrapText="1"/>
      <protection/>
    </xf>
    <xf numFmtId="0" fontId="2" fillId="35" borderId="48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50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2" xfId="0" applyNumberFormat="1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52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9" xfId="57" applyFont="1" applyFill="1" applyBorder="1" applyAlignment="1">
      <alignment horizontal="center" vertical="top" wrapText="1"/>
      <protection/>
    </xf>
    <xf numFmtId="0" fontId="5" fillId="35" borderId="52" xfId="57" applyFont="1" applyFill="1" applyBorder="1" applyAlignment="1">
      <alignment horizontal="center" vertical="top" wrapText="1"/>
      <protection/>
    </xf>
    <xf numFmtId="0" fontId="0" fillId="35" borderId="53" xfId="57" applyFill="1" applyBorder="1">
      <alignment/>
      <protection/>
    </xf>
    <xf numFmtId="0" fontId="0" fillId="35" borderId="33" xfId="57" applyFill="1" applyBorder="1">
      <alignment/>
      <protection/>
    </xf>
    <xf numFmtId="165" fontId="6" fillId="33" borderId="37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167" fontId="0" fillId="0" borderId="38" xfId="57" applyNumberFormat="1" applyBorder="1" applyAlignment="1" applyProtection="1">
      <alignment vertical="top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3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4" xfId="57" applyFill="1" applyBorder="1" applyAlignment="1">
      <alignment/>
      <protection/>
    </xf>
    <xf numFmtId="0" fontId="0" fillId="35" borderId="50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0" fontId="0" fillId="35" borderId="55" xfId="0" applyFill="1" applyBorder="1" applyAlignment="1">
      <alignment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4" xfId="57" applyNumberFormat="1" applyFont="1" applyBorder="1" applyAlignment="1" applyProtection="1">
      <alignment horizontal="center" vertical="center" wrapText="1"/>
      <protection locked="0"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3" borderId="40" xfId="0" applyNumberFormat="1" applyFont="1" applyFill="1" applyBorder="1" applyAlignment="1" applyProtection="1">
      <alignment horizontal="center" vertical="center"/>
      <protection locked="0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7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8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0" fontId="2" fillId="35" borderId="56" xfId="0" applyFont="1" applyFill="1" applyBorder="1" applyAlignment="1" applyProtection="1">
      <alignment vertical="center"/>
      <protection/>
    </xf>
    <xf numFmtId="0" fontId="0" fillId="35" borderId="59" xfId="0" applyFill="1" applyBorder="1" applyAlignment="1">
      <alignment/>
    </xf>
    <xf numFmtId="0" fontId="0" fillId="35" borderId="42" xfId="0" applyFill="1" applyBorder="1" applyAlignment="1">
      <alignment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9" fillId="35" borderId="59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60" xfId="0" applyFont="1" applyBorder="1" applyAlignment="1">
      <alignment horizontal="right" vertical="center" wrapText="1"/>
    </xf>
    <xf numFmtId="167" fontId="2" fillId="35" borderId="59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right" vertical="center" wrapText="1"/>
      <protection/>
    </xf>
    <xf numFmtId="0" fontId="2" fillId="35" borderId="59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13" fillId="0" borderId="61" xfId="57" applyNumberFormat="1" applyFont="1" applyBorder="1" applyAlignment="1" applyProtection="1">
      <alignment horizontal="center" vertical="center"/>
      <protection/>
    </xf>
    <xf numFmtId="1" fontId="0" fillId="35" borderId="59" xfId="0" applyNumberFormat="1" applyFill="1" applyBorder="1" applyAlignment="1" applyProtection="1">
      <alignment horizontal="center" vertical="center"/>
      <protection/>
    </xf>
    <xf numFmtId="0" fontId="11" fillId="35" borderId="37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5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1" fontId="13" fillId="33" borderId="31" xfId="0" applyNumberFormat="1" applyFont="1" applyFill="1" applyBorder="1" applyAlignment="1">
      <alignment horizontal="center" vertical="center"/>
    </xf>
    <xf numFmtId="0" fontId="2" fillId="35" borderId="50" xfId="57" applyFont="1" applyFill="1" applyBorder="1" applyAlignment="1" applyProtection="1">
      <alignment horizontal="right" vertical="center"/>
      <protection/>
    </xf>
    <xf numFmtId="0" fontId="9" fillId="35" borderId="35" xfId="0" applyFont="1" applyFill="1" applyBorder="1" applyAlignment="1">
      <alignment vertical="center"/>
    </xf>
    <xf numFmtId="0" fontId="2" fillId="35" borderId="62" xfId="0" applyFont="1" applyFill="1" applyBorder="1" applyAlignment="1" applyProtection="1">
      <alignment vertical="center"/>
      <protection/>
    </xf>
    <xf numFmtId="0" fontId="2" fillId="35" borderId="6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9" xfId="57" applyFont="1" applyFill="1" applyBorder="1" applyAlignment="1">
      <alignment horizontal="center" vertical="center" wrapText="1"/>
      <protection/>
    </xf>
    <xf numFmtId="0" fontId="13" fillId="35" borderId="52" xfId="0" applyNumberFormat="1" applyFont="1" applyFill="1" applyBorder="1" applyAlignment="1">
      <alignment horizontal="center" vertical="center" wrapText="1"/>
    </xf>
    <xf numFmtId="0" fontId="5" fillId="35" borderId="37" xfId="57" applyFont="1" applyFill="1" applyBorder="1" applyAlignment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52" xfId="0" applyFont="1" applyFill="1" applyBorder="1" applyAlignment="1">
      <alignment horizontal="center"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>
      <alignment horizontal="center" vertical="center"/>
    </xf>
    <xf numFmtId="2" fontId="2" fillId="0" borderId="38" xfId="57" applyNumberFormat="1" applyFont="1" applyFill="1" applyBorder="1" applyAlignment="1" applyProtection="1">
      <alignment horizontal="center" vertical="center"/>
      <protection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2" fontId="2" fillId="33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1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36" borderId="54" xfId="57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173" fontId="2" fillId="0" borderId="41" xfId="57" applyNumberFormat="1" applyFont="1" applyBorder="1" applyAlignment="1" applyProtection="1">
      <alignment horizontal="left" vertical="center"/>
      <protection/>
    </xf>
    <xf numFmtId="0" fontId="0" fillId="36" borderId="50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3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53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4" xfId="0" applyBorder="1" applyAlignment="1">
      <alignment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4" xfId="57" applyNumberFormat="1" applyFont="1" applyFill="1" applyBorder="1" applyAlignment="1">
      <alignment vertical="center"/>
      <protection/>
    </xf>
    <xf numFmtId="0" fontId="2" fillId="0" borderId="51" xfId="57" applyNumberFormat="1" applyFont="1" applyBorder="1" applyAlignment="1" applyProtection="1">
      <alignment vertical="center"/>
      <protection/>
    </xf>
    <xf numFmtId="8" fontId="11" fillId="0" borderId="51" xfId="57" applyNumberFormat="1" applyFont="1" applyFill="1" applyBorder="1" applyAlignment="1" applyProtection="1">
      <alignment vertical="center"/>
      <protection locked="0"/>
    </xf>
    <xf numFmtId="8" fontId="11" fillId="0" borderId="48" xfId="57" applyNumberFormat="1" applyFont="1" applyFill="1" applyBorder="1" applyAlignment="1" applyProtection="1">
      <alignment vertical="center"/>
      <protection locked="0"/>
    </xf>
    <xf numFmtId="8" fontId="11" fillId="0" borderId="33" xfId="57" applyNumberFormat="1" applyFont="1" applyFill="1" applyBorder="1" applyAlignment="1" applyProtection="1">
      <alignment vertical="center"/>
      <protection locked="0"/>
    </xf>
    <xf numFmtId="8" fontId="11" fillId="0" borderId="66" xfId="57" applyNumberFormat="1" applyFont="1" applyFill="1" applyBorder="1" applyAlignment="1" applyProtection="1">
      <alignment vertical="center"/>
      <protection locked="0"/>
    </xf>
    <xf numFmtId="8" fontId="2" fillId="0" borderId="33" xfId="57" applyNumberFormat="1" applyFont="1" applyFill="1" applyBorder="1" applyAlignment="1" applyProtection="1">
      <alignment vertical="center"/>
      <protection locked="0"/>
    </xf>
    <xf numFmtId="8" fontId="11" fillId="0" borderId="63" xfId="57" applyNumberFormat="1" applyFont="1" applyFill="1" applyBorder="1" applyAlignment="1" applyProtection="1">
      <alignment vertical="center"/>
      <protection locked="0"/>
    </xf>
    <xf numFmtId="8" fontId="2" fillId="0" borderId="63" xfId="57" applyNumberFormat="1" applyFont="1" applyFill="1" applyBorder="1" applyAlignment="1" applyProtection="1">
      <alignment vertical="center"/>
      <protection locked="0"/>
    </xf>
    <xf numFmtId="8" fontId="2" fillId="0" borderId="38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7" xfId="0" applyNumberFormat="1" applyFont="1" applyFill="1" applyBorder="1" applyAlignment="1" applyProtection="1">
      <alignment horizontal="center" vertical="center"/>
      <protection locked="0"/>
    </xf>
    <xf numFmtId="1" fontId="2" fillId="0" borderId="48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3" xfId="57" applyBorder="1">
      <alignment/>
      <protection/>
    </xf>
    <xf numFmtId="0" fontId="0" fillId="0" borderId="43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3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5" xfId="57" applyBorder="1">
      <alignment/>
      <protection/>
    </xf>
    <xf numFmtId="14" fontId="0" fillId="0" borderId="30" xfId="0" applyNumberFormat="1" applyBorder="1" applyAlignment="1" applyProtection="1">
      <alignment vertical="center" wrapText="1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0" fontId="1" fillId="37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2" fillId="0" borderId="54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0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2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10" fillId="35" borderId="68" xfId="57" applyFont="1" applyFill="1" applyBorder="1" applyAlignment="1">
      <alignment horizontal="center" vertical="center" wrapText="1"/>
      <protection/>
    </xf>
    <xf numFmtId="0" fontId="10" fillId="34" borderId="54" xfId="57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1" fillId="37" borderId="70" xfId="57" applyFont="1" applyFill="1" applyBorder="1" applyAlignment="1" applyProtection="1">
      <alignment horizontal="left" vertical="center"/>
      <protection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0" fillId="35" borderId="55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5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35" borderId="54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165" fontId="2" fillId="35" borderId="54" xfId="57" applyNumberFormat="1" applyFont="1" applyFill="1" applyBorder="1" applyAlignment="1" applyProtection="1">
      <alignment horizontal="left" vertical="center" wrapText="1"/>
      <protection/>
    </xf>
    <xf numFmtId="0" fontId="2" fillId="35" borderId="53" xfId="0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5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66" fontId="2" fillId="35" borderId="54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4" xfId="57" applyFont="1" applyFill="1" applyBorder="1" applyAlignment="1" applyProtection="1">
      <alignment horizontal="right" vertical="center" wrapText="1"/>
      <protection/>
    </xf>
    <xf numFmtId="0" fontId="11" fillId="35" borderId="53" xfId="0" applyFont="1" applyFill="1" applyBorder="1" applyAlignment="1">
      <alignment vertical="center" wrapText="1"/>
    </xf>
    <xf numFmtId="0" fontId="5" fillId="35" borderId="55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5" xfId="0" applyFont="1" applyFill="1" applyBorder="1" applyAlignment="1">
      <alignment vertical="center" wrapText="1"/>
    </xf>
    <xf numFmtId="0" fontId="5" fillId="35" borderId="54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4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4" borderId="68" xfId="57" applyFont="1" applyFill="1" applyBorder="1" applyAlignment="1">
      <alignment horizontal="center" vertical="center" wrapText="1"/>
      <protection/>
    </xf>
    <xf numFmtId="0" fontId="13" fillId="34" borderId="54" xfId="0" applyNumberFormat="1" applyFont="1" applyFill="1" applyBorder="1" applyAlignment="1">
      <alignment horizontal="center" vertical="center" wrapText="1"/>
    </xf>
    <xf numFmtId="0" fontId="1" fillId="37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4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4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4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53" xfId="0" applyFill="1" applyBorder="1" applyAlignment="1">
      <alignment vertical="center" wrapText="1"/>
    </xf>
    <xf numFmtId="0" fontId="0" fillId="35" borderId="50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3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B1">
      <selection activeCell="B31" sqref="B31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50" t="s">
        <v>227</v>
      </c>
      <c r="B1" s="351"/>
      <c r="C1" s="351"/>
      <c r="D1" s="351"/>
      <c r="E1" s="351"/>
      <c r="F1" s="351"/>
      <c r="G1" s="351"/>
      <c r="H1" s="351"/>
      <c r="I1" s="352"/>
      <c r="J1" s="347"/>
      <c r="K1" s="13"/>
      <c r="L1" s="11"/>
    </row>
    <row r="2" spans="1:12" ht="15">
      <c r="A2" s="360" t="s">
        <v>1</v>
      </c>
      <c r="B2" s="361"/>
      <c r="C2" s="353"/>
      <c r="D2" s="354"/>
      <c r="E2" s="354"/>
      <c r="F2" s="206"/>
      <c r="G2" s="73"/>
      <c r="H2" s="73"/>
      <c r="I2" s="194"/>
      <c r="J2" s="13"/>
      <c r="K2" s="13"/>
      <c r="L2" s="11"/>
    </row>
    <row r="3" spans="1:12" ht="17.25" customHeight="1" thickBot="1">
      <c r="A3" s="362" t="s">
        <v>2</v>
      </c>
      <c r="B3" s="363"/>
      <c r="C3" s="355">
        <v>40543</v>
      </c>
      <c r="D3" s="356"/>
      <c r="E3" s="356"/>
      <c r="F3" s="207"/>
      <c r="G3" s="74"/>
      <c r="H3" s="74"/>
      <c r="I3" s="195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57" t="s">
        <v>3</v>
      </c>
      <c r="B5" s="359"/>
      <c r="C5" s="359"/>
      <c r="D5" s="359"/>
      <c r="E5" s="359"/>
      <c r="F5" s="359"/>
      <c r="G5" s="359"/>
      <c r="H5" s="359"/>
      <c r="I5" s="352"/>
      <c r="J5" s="13"/>
      <c r="K5" s="13"/>
      <c r="L5" s="11"/>
    </row>
    <row r="6" spans="1:12" ht="30.75" thickBot="1">
      <c r="A6" s="191" t="s">
        <v>0</v>
      </c>
      <c r="B6" s="192" t="s">
        <v>6</v>
      </c>
      <c r="C6" s="193" t="s">
        <v>52</v>
      </c>
      <c r="D6" s="193" t="s">
        <v>176</v>
      </c>
      <c r="E6" s="193" t="s">
        <v>7</v>
      </c>
      <c r="F6" s="193" t="s">
        <v>45</v>
      </c>
      <c r="G6" s="193" t="s">
        <v>46</v>
      </c>
      <c r="H6" s="201" t="s">
        <v>179</v>
      </c>
      <c r="I6" s="205" t="s">
        <v>180</v>
      </c>
      <c r="J6" s="341"/>
      <c r="K6" s="13"/>
      <c r="L6" s="11"/>
    </row>
    <row r="7" spans="1:12" ht="60">
      <c r="A7" s="184">
        <v>1</v>
      </c>
      <c r="B7" s="187" t="s">
        <v>12</v>
      </c>
      <c r="C7" s="188" t="s">
        <v>75</v>
      </c>
      <c r="D7" s="189" t="s">
        <v>43</v>
      </c>
      <c r="E7" s="189" t="s">
        <v>44</v>
      </c>
      <c r="F7" s="190">
        <v>7568501</v>
      </c>
      <c r="G7" s="190">
        <v>7416868</v>
      </c>
      <c r="H7" s="208" t="s">
        <v>181</v>
      </c>
      <c r="I7" s="209"/>
      <c r="J7" s="341"/>
      <c r="K7" s="13"/>
      <c r="L7" s="11"/>
    </row>
    <row r="8" spans="1:12" s="9" customFormat="1" ht="15">
      <c r="A8" s="184">
        <v>2</v>
      </c>
      <c r="B8" s="43"/>
      <c r="C8" s="65"/>
      <c r="D8" s="44"/>
      <c r="E8" s="44"/>
      <c r="F8" s="55"/>
      <c r="G8" s="55"/>
      <c r="H8" s="210"/>
      <c r="I8" s="211"/>
      <c r="J8" s="342"/>
      <c r="K8" s="343"/>
      <c r="L8" s="339"/>
    </row>
    <row r="9" spans="1:12" s="10" customFormat="1" ht="15">
      <c r="A9" s="184">
        <v>3</v>
      </c>
      <c r="B9" s="43"/>
      <c r="C9" s="65"/>
      <c r="D9" s="44"/>
      <c r="E9" s="44"/>
      <c r="F9" s="55"/>
      <c r="G9" s="55"/>
      <c r="H9" s="212"/>
      <c r="I9" s="213"/>
      <c r="J9" s="344"/>
      <c r="K9" s="345"/>
      <c r="L9" s="340"/>
    </row>
    <row r="10" spans="1:12" s="10" customFormat="1" ht="12.75">
      <c r="A10" s="184">
        <v>4</v>
      </c>
      <c r="B10" s="37"/>
      <c r="C10" s="66"/>
      <c r="D10" s="3"/>
      <c r="E10" s="3"/>
      <c r="F10" s="56"/>
      <c r="G10" s="56"/>
      <c r="H10" s="212"/>
      <c r="I10" s="213"/>
      <c r="J10" s="344"/>
      <c r="K10" s="345"/>
      <c r="L10" s="340"/>
    </row>
    <row r="11" spans="1:12" s="10" customFormat="1" ht="12.75">
      <c r="A11" s="184">
        <v>5</v>
      </c>
      <c r="B11" s="38"/>
      <c r="C11" s="66"/>
      <c r="D11" s="3"/>
      <c r="E11" s="3"/>
      <c r="F11" s="56"/>
      <c r="G11" s="56"/>
      <c r="H11" s="212"/>
      <c r="I11" s="213"/>
      <c r="J11" s="344"/>
      <c r="K11" s="345"/>
      <c r="L11" s="340"/>
    </row>
    <row r="12" spans="1:12" ht="12.75">
      <c r="A12" s="184">
        <v>6</v>
      </c>
      <c r="B12" s="38"/>
      <c r="C12" s="66"/>
      <c r="D12" s="3"/>
      <c r="E12" s="3"/>
      <c r="F12" s="56"/>
      <c r="G12" s="56"/>
      <c r="H12" s="45"/>
      <c r="I12" s="214"/>
      <c r="J12" s="341"/>
      <c r="K12" s="13"/>
      <c r="L12" s="11"/>
    </row>
    <row r="13" spans="1:12" ht="12.75">
      <c r="A13" s="184">
        <v>7</v>
      </c>
      <c r="B13" s="38"/>
      <c r="C13" s="66"/>
      <c r="D13" s="3"/>
      <c r="E13" s="3"/>
      <c r="F13" s="56"/>
      <c r="G13" s="56"/>
      <c r="H13" s="45"/>
      <c r="I13" s="214"/>
      <c r="J13" s="341"/>
      <c r="K13" s="13"/>
      <c r="L13" s="11"/>
    </row>
    <row r="14" spans="1:12" ht="13.5" thickBot="1">
      <c r="A14" s="185">
        <v>8</v>
      </c>
      <c r="B14" s="39"/>
      <c r="C14" s="67"/>
      <c r="D14" s="41"/>
      <c r="E14" s="41"/>
      <c r="F14" s="57"/>
      <c r="G14" s="57"/>
      <c r="H14" s="46"/>
      <c r="I14" s="215"/>
      <c r="J14" s="341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46"/>
      <c r="L15" s="11"/>
    </row>
    <row r="16" spans="1:12" ht="13.5" thickBot="1">
      <c r="A16" s="357" t="s">
        <v>4</v>
      </c>
      <c r="B16" s="358"/>
      <c r="C16" s="358"/>
      <c r="D16" s="358"/>
      <c r="E16" s="358"/>
      <c r="F16" s="359"/>
      <c r="G16" s="359"/>
      <c r="H16" s="359"/>
      <c r="I16" s="359"/>
      <c r="J16" s="359"/>
      <c r="K16" s="352"/>
      <c r="L16" s="11"/>
    </row>
    <row r="17" spans="1:11" ht="30.75" thickBot="1">
      <c r="A17" s="75" t="s">
        <v>0</v>
      </c>
      <c r="B17" s="192" t="s">
        <v>6</v>
      </c>
      <c r="C17" s="193" t="s">
        <v>183</v>
      </c>
      <c r="D17" s="193" t="s">
        <v>47</v>
      </c>
      <c r="E17" s="193" t="s">
        <v>48</v>
      </c>
      <c r="F17" s="193" t="s">
        <v>184</v>
      </c>
      <c r="G17" s="201" t="s">
        <v>108</v>
      </c>
      <c r="H17" s="202" t="s">
        <v>109</v>
      </c>
      <c r="I17" s="193" t="s">
        <v>278</v>
      </c>
      <c r="J17" s="336" t="s">
        <v>245</v>
      </c>
      <c r="K17" s="337" t="s">
        <v>246</v>
      </c>
    </row>
    <row r="18" spans="1:11" ht="25.5">
      <c r="A18" s="76">
        <v>1</v>
      </c>
      <c r="B18" s="196" t="s">
        <v>12</v>
      </c>
      <c r="C18" s="197" t="s">
        <v>210</v>
      </c>
      <c r="D18" s="198">
        <v>3353383</v>
      </c>
      <c r="E18" s="198">
        <v>3353383</v>
      </c>
      <c r="F18" s="198" t="s">
        <v>210</v>
      </c>
      <c r="G18" s="199">
        <v>7984183</v>
      </c>
      <c r="H18" s="200">
        <v>7984183</v>
      </c>
      <c r="I18" s="198" t="s">
        <v>210</v>
      </c>
      <c r="J18" s="199">
        <f>777478+45056</f>
        <v>822534</v>
      </c>
      <c r="K18" s="200">
        <f>777478+45056</f>
        <v>822534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9"/>
      <c r="H19" s="90"/>
      <c r="I19" s="198"/>
      <c r="J19" s="89"/>
      <c r="K19" s="90"/>
    </row>
    <row r="20" spans="1:11" ht="12.75">
      <c r="A20" s="76">
        <v>3</v>
      </c>
      <c r="B20" s="47"/>
      <c r="C20" s="2"/>
      <c r="D20" s="3"/>
      <c r="E20" s="3"/>
      <c r="F20" s="3"/>
      <c r="G20" s="89"/>
      <c r="H20" s="90"/>
      <c r="I20" s="198"/>
      <c r="J20" s="89"/>
      <c r="K20" s="90"/>
    </row>
    <row r="21" spans="1:11" ht="12.75">
      <c r="A21" s="76">
        <v>4</v>
      </c>
      <c r="B21" s="47"/>
      <c r="C21" s="2"/>
      <c r="D21" s="3"/>
      <c r="E21" s="3"/>
      <c r="F21" s="3"/>
      <c r="G21" s="89"/>
      <c r="H21" s="90"/>
      <c r="I21" s="198"/>
      <c r="J21" s="89"/>
      <c r="K21" s="90"/>
    </row>
    <row r="22" spans="1:11" ht="12.75">
      <c r="A22" s="76">
        <v>5</v>
      </c>
      <c r="B22" s="47"/>
      <c r="C22" s="2"/>
      <c r="D22" s="3"/>
      <c r="E22" s="3"/>
      <c r="F22" s="3"/>
      <c r="G22" s="89"/>
      <c r="H22" s="90"/>
      <c r="I22" s="198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98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98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338"/>
      <c r="J25" s="91"/>
      <c r="K25" s="92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86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:I1"/>
    <mergeCell ref="C2:E2"/>
    <mergeCell ref="C3:E3"/>
    <mergeCell ref="A16:K16"/>
    <mergeCell ref="A2:B2"/>
    <mergeCell ref="A3:B3"/>
    <mergeCell ref="A5:I5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">
      <selection activeCell="F26" sqref="F26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9" t="s">
        <v>228</v>
      </c>
      <c r="B1" s="370"/>
      <c r="C1" s="370"/>
      <c r="D1" s="370"/>
      <c r="E1" s="370"/>
      <c r="F1" s="370"/>
      <c r="G1" s="371"/>
      <c r="H1" s="16"/>
    </row>
    <row r="2" spans="1:8" ht="15">
      <c r="A2" s="120" t="s">
        <v>1</v>
      </c>
      <c r="B2" s="121">
        <f>'Financial Data'!C2</f>
        <v>0</v>
      </c>
      <c r="C2" s="302"/>
      <c r="D2" s="322"/>
      <c r="E2" s="301"/>
      <c r="F2" s="314"/>
      <c r="G2" s="315"/>
      <c r="H2" s="16"/>
    </row>
    <row r="3" spans="1:8" ht="30.75" thickBot="1">
      <c r="A3" s="110" t="s">
        <v>2</v>
      </c>
      <c r="B3" s="111">
        <f>'Financial Data'!C3</f>
        <v>40543</v>
      </c>
      <c r="C3" s="303"/>
      <c r="D3" s="316"/>
      <c r="E3" s="304"/>
      <c r="F3" s="305"/>
      <c r="G3" s="306"/>
      <c r="H3" s="16"/>
    </row>
    <row r="4" spans="1:8" ht="15" customHeight="1" thickBot="1">
      <c r="A4" s="276"/>
      <c r="B4" s="275"/>
      <c r="C4" s="307"/>
      <c r="D4" s="307"/>
      <c r="E4" s="308"/>
      <c r="F4" s="308"/>
      <c r="G4" s="308"/>
      <c r="H4" s="16"/>
    </row>
    <row r="5" spans="1:8" ht="20.25" customHeight="1" thickBot="1">
      <c r="A5" s="19"/>
      <c r="B5" s="364" t="s">
        <v>219</v>
      </c>
      <c r="C5" s="359"/>
      <c r="D5" s="359"/>
      <c r="E5" s="359"/>
      <c r="F5" s="352"/>
      <c r="G5" s="313"/>
      <c r="H5" s="16"/>
    </row>
    <row r="6" spans="1:8" s="24" customFormat="1" ht="15.75" customHeight="1">
      <c r="A6" s="311"/>
      <c r="B6" s="365" t="s">
        <v>240</v>
      </c>
      <c r="C6" s="366"/>
      <c r="D6" s="300"/>
      <c r="E6" s="365" t="s">
        <v>241</v>
      </c>
      <c r="F6" s="366"/>
      <c r="G6" s="19"/>
      <c r="H6" s="23"/>
    </row>
    <row r="7" spans="1:6" s="19" customFormat="1" ht="13.5" thickBot="1">
      <c r="A7" s="312"/>
      <c r="B7" s="367"/>
      <c r="C7" s="368"/>
      <c r="D7" s="318"/>
      <c r="E7" s="367"/>
      <c r="F7" s="368"/>
    </row>
    <row r="8" spans="1:6" s="29" customFormat="1" ht="49.5" customHeight="1">
      <c r="A8" s="310"/>
      <c r="B8" s="273" t="s">
        <v>221</v>
      </c>
      <c r="C8" s="323"/>
      <c r="D8" s="321"/>
      <c r="E8" s="273" t="s">
        <v>224</v>
      </c>
      <c r="F8" s="323">
        <v>0</v>
      </c>
    </row>
    <row r="9" spans="1:8" s="20" customFormat="1" ht="49.5" customHeight="1">
      <c r="A9" s="310"/>
      <c r="B9" s="274" t="s">
        <v>242</v>
      </c>
      <c r="C9" s="324"/>
      <c r="D9" s="321"/>
      <c r="E9" s="269" t="s">
        <v>225</v>
      </c>
      <c r="F9" s="326">
        <v>0</v>
      </c>
      <c r="G9" s="19"/>
      <c r="H9" s="25"/>
    </row>
    <row r="10" spans="1:8" s="169" customFormat="1" ht="49.5" customHeight="1" thickBot="1">
      <c r="A10" s="310"/>
      <c r="B10" s="272" t="s">
        <v>222</v>
      </c>
      <c r="C10" s="325"/>
      <c r="D10" s="317"/>
      <c r="E10" s="271" t="s">
        <v>226</v>
      </c>
      <c r="F10" s="327">
        <v>0</v>
      </c>
      <c r="G10" s="167"/>
      <c r="H10" s="168"/>
    </row>
    <row r="11" spans="1:8" s="20" customFormat="1" ht="15">
      <c r="A11" s="26"/>
      <c r="B11" s="27"/>
      <c r="C11" s="309"/>
      <c r="D11" s="309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64" t="s">
        <v>220</v>
      </c>
      <c r="C13" s="359"/>
      <c r="D13" s="359"/>
      <c r="E13" s="359"/>
      <c r="F13" s="352"/>
      <c r="G13" s="313"/>
      <c r="H13" s="16"/>
    </row>
    <row r="14" spans="1:8" ht="15" customHeight="1">
      <c r="A14" s="311"/>
      <c r="B14" s="365" t="s">
        <v>240</v>
      </c>
      <c r="C14" s="366"/>
      <c r="D14" s="300"/>
      <c r="E14" s="365" t="s">
        <v>241</v>
      </c>
      <c r="F14" s="366"/>
      <c r="G14" s="19"/>
      <c r="H14" s="16"/>
    </row>
    <row r="15" spans="1:8" ht="13.5" thickBot="1">
      <c r="A15" s="312"/>
      <c r="B15" s="367"/>
      <c r="C15" s="368"/>
      <c r="D15" s="318"/>
      <c r="E15" s="367"/>
      <c r="F15" s="368"/>
      <c r="G15" s="19"/>
      <c r="H15" s="16"/>
    </row>
    <row r="16" spans="1:8" ht="49.5" customHeight="1">
      <c r="A16" s="310"/>
      <c r="B16" s="273" t="s">
        <v>223</v>
      </c>
      <c r="C16" s="323"/>
      <c r="D16" s="321"/>
      <c r="E16" s="273" t="s">
        <v>233</v>
      </c>
      <c r="F16" s="323">
        <v>0</v>
      </c>
      <c r="G16" s="19"/>
      <c r="H16" s="16"/>
    </row>
    <row r="17" spans="1:8" ht="49.5" customHeight="1">
      <c r="A17" s="310"/>
      <c r="B17" s="274" t="s">
        <v>243</v>
      </c>
      <c r="C17" s="324"/>
      <c r="D17" s="321"/>
      <c r="E17" s="269" t="s">
        <v>234</v>
      </c>
      <c r="F17" s="326">
        <v>0</v>
      </c>
      <c r="G17" s="19"/>
      <c r="H17" s="16"/>
    </row>
    <row r="18" spans="1:8" ht="49.5" customHeight="1" thickBot="1">
      <c r="A18" s="310"/>
      <c r="B18" s="272" t="s">
        <v>232</v>
      </c>
      <c r="C18" s="328"/>
      <c r="D18" s="317"/>
      <c r="E18" s="271" t="s">
        <v>235</v>
      </c>
      <c r="F18" s="329">
        <v>0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64" t="s">
        <v>247</v>
      </c>
      <c r="C20" s="359"/>
      <c r="D20" s="359"/>
      <c r="E20" s="359"/>
      <c r="F20" s="352"/>
      <c r="G20" s="313"/>
      <c r="H20" s="16"/>
    </row>
    <row r="21" spans="1:8" ht="15" customHeight="1">
      <c r="A21" s="311"/>
      <c r="B21" s="365" t="s">
        <v>240</v>
      </c>
      <c r="C21" s="366"/>
      <c r="D21" s="300"/>
      <c r="E21" s="365" t="s">
        <v>241</v>
      </c>
      <c r="F21" s="366"/>
      <c r="G21" s="19"/>
      <c r="H21" s="16"/>
    </row>
    <row r="22" spans="1:8" ht="13.5" thickBot="1">
      <c r="A22" s="312"/>
      <c r="B22" s="367"/>
      <c r="C22" s="368"/>
      <c r="D22" s="318"/>
      <c r="E22" s="367"/>
      <c r="F22" s="368"/>
      <c r="G22" s="19"/>
      <c r="H22" s="16"/>
    </row>
    <row r="23" spans="1:8" ht="49.5" customHeight="1">
      <c r="A23" s="310"/>
      <c r="B23" s="273" t="s">
        <v>272</v>
      </c>
      <c r="C23" s="323"/>
      <c r="D23" s="321"/>
      <c r="E23" s="273" t="s">
        <v>275</v>
      </c>
      <c r="F23" s="323">
        <v>0</v>
      </c>
      <c r="G23" s="19"/>
      <c r="H23" s="16"/>
    </row>
    <row r="24" spans="1:8" ht="49.5" customHeight="1">
      <c r="A24" s="310"/>
      <c r="B24" s="274" t="s">
        <v>273</v>
      </c>
      <c r="C24" s="324"/>
      <c r="D24" s="321"/>
      <c r="E24" s="269" t="s">
        <v>276</v>
      </c>
      <c r="F24" s="326">
        <v>0</v>
      </c>
      <c r="G24" s="19"/>
      <c r="H24" s="16"/>
    </row>
    <row r="25" spans="1:8" ht="49.5" customHeight="1" thickBot="1">
      <c r="A25" s="310"/>
      <c r="B25" s="272" t="s">
        <v>274</v>
      </c>
      <c r="C25" s="328"/>
      <c r="D25" s="317"/>
      <c r="E25" s="271" t="s">
        <v>277</v>
      </c>
      <c r="F25" s="329">
        <v>0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64" t="s">
        <v>236</v>
      </c>
      <c r="C27" s="359"/>
      <c r="D27" s="359"/>
      <c r="E27" s="359"/>
      <c r="F27" s="352"/>
      <c r="G27" s="313"/>
      <c r="H27" s="16"/>
    </row>
    <row r="28" spans="1:8" ht="15" customHeight="1">
      <c r="A28" s="311"/>
      <c r="B28" s="365" t="s">
        <v>240</v>
      </c>
      <c r="C28" s="366"/>
      <c r="D28" s="300"/>
      <c r="E28" s="365" t="s">
        <v>241</v>
      </c>
      <c r="F28" s="366"/>
      <c r="G28" s="19"/>
      <c r="H28" s="16"/>
    </row>
    <row r="29" spans="1:8" ht="13.5" thickBot="1">
      <c r="A29" s="312"/>
      <c r="B29" s="367"/>
      <c r="C29" s="368"/>
      <c r="D29" s="318"/>
      <c r="E29" s="367"/>
      <c r="F29" s="368"/>
      <c r="G29" s="19"/>
      <c r="H29" s="16"/>
    </row>
    <row r="30" spans="1:8" ht="49.5" customHeight="1">
      <c r="A30" s="310"/>
      <c r="B30" s="273" t="s">
        <v>214</v>
      </c>
      <c r="C30" s="330">
        <f>C8+C16+C23</f>
        <v>0</v>
      </c>
      <c r="D30" s="319"/>
      <c r="E30" s="273" t="s">
        <v>217</v>
      </c>
      <c r="F30" s="330">
        <f>F8+F16+F23</f>
        <v>0</v>
      </c>
      <c r="G30" s="19"/>
      <c r="H30" s="16"/>
    </row>
    <row r="31" spans="1:8" ht="49.5" customHeight="1">
      <c r="A31" s="310"/>
      <c r="B31" s="274" t="s">
        <v>244</v>
      </c>
      <c r="C31" s="330">
        <f>C9+C17+C24</f>
        <v>0</v>
      </c>
      <c r="D31" s="319"/>
      <c r="E31" s="269" t="s">
        <v>216</v>
      </c>
      <c r="F31" s="330">
        <f>F9+F17+F24</f>
        <v>0</v>
      </c>
      <c r="G31" s="19"/>
      <c r="H31" s="16"/>
    </row>
    <row r="32" spans="1:8" ht="61.5" customHeight="1" thickBot="1">
      <c r="A32" s="310"/>
      <c r="B32" s="271" t="s">
        <v>215</v>
      </c>
      <c r="C32" s="331">
        <f>C10+C18+C25</f>
        <v>0</v>
      </c>
      <c r="D32" s="320"/>
      <c r="E32" s="271" t="s">
        <v>218</v>
      </c>
      <c r="F32" s="331">
        <f>F10+F18+F25</f>
        <v>0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E6:F7"/>
    <mergeCell ref="B14:C15"/>
    <mergeCell ref="E14:F15"/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5" zoomScaleNormal="75" zoomScalePageLayoutView="0" workbookViewId="0" topLeftCell="A1">
      <selection activeCell="L15" sqref="L15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9" t="s">
        <v>229</v>
      </c>
      <c r="B1" s="370"/>
      <c r="C1" s="370"/>
      <c r="D1" s="370"/>
      <c r="E1" s="370"/>
      <c r="F1" s="370"/>
      <c r="G1" s="370"/>
      <c r="H1" s="370"/>
      <c r="I1" s="420"/>
      <c r="J1" s="420"/>
      <c r="K1" s="420"/>
      <c r="L1" s="420"/>
      <c r="M1" s="420"/>
      <c r="N1" s="351"/>
      <c r="O1" s="421"/>
      <c r="P1" s="16"/>
    </row>
    <row r="2" spans="1:16" ht="15">
      <c r="A2" s="120" t="s">
        <v>1</v>
      </c>
      <c r="B2" s="121">
        <f>'Financial Data'!C2</f>
        <v>0</v>
      </c>
      <c r="C2" s="122"/>
      <c r="D2" s="123"/>
      <c r="E2" s="123"/>
      <c r="F2" s="123"/>
      <c r="G2" s="123"/>
      <c r="H2" s="123"/>
      <c r="I2" s="422"/>
      <c r="J2" s="423"/>
      <c r="K2" s="423"/>
      <c r="L2" s="423"/>
      <c r="M2" s="423"/>
      <c r="N2" s="423"/>
      <c r="O2" s="424"/>
      <c r="P2" s="16"/>
    </row>
    <row r="3" spans="1:16" ht="15.75" thickBot="1">
      <c r="A3" s="110" t="s">
        <v>2</v>
      </c>
      <c r="B3" s="111">
        <f>'Financial Data'!C3</f>
        <v>40543</v>
      </c>
      <c r="C3" s="112"/>
      <c r="D3" s="113"/>
      <c r="E3" s="113"/>
      <c r="F3" s="113"/>
      <c r="G3" s="113"/>
      <c r="H3" s="113"/>
      <c r="I3" s="425"/>
      <c r="J3" s="426"/>
      <c r="K3" s="426"/>
      <c r="L3" s="426"/>
      <c r="M3" s="426"/>
      <c r="N3" s="426"/>
      <c r="O3" s="427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29" t="s">
        <v>171</v>
      </c>
      <c r="B5" s="351"/>
      <c r="C5" s="351"/>
      <c r="D5" s="421"/>
      <c r="E5" s="13"/>
      <c r="F5" s="228"/>
      <c r="G5" s="228"/>
      <c r="H5" s="35"/>
      <c r="I5" s="13"/>
      <c r="J5" s="13"/>
      <c r="K5" s="430" t="s">
        <v>114</v>
      </c>
      <c r="L5" s="366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84" t="s">
        <v>237</v>
      </c>
      <c r="B6" s="291">
        <v>2009</v>
      </c>
      <c r="C6" s="285">
        <v>2010</v>
      </c>
      <c r="D6" s="285">
        <v>2011</v>
      </c>
      <c r="E6" s="294" t="s">
        <v>238</v>
      </c>
      <c r="F6" s="13"/>
      <c r="G6" s="228"/>
      <c r="H6" s="35"/>
      <c r="I6" s="13"/>
      <c r="J6" s="13"/>
      <c r="K6" s="367"/>
      <c r="L6" s="368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86" t="s">
        <v>151</v>
      </c>
      <c r="B7" s="292">
        <v>10.61</v>
      </c>
      <c r="C7" s="287">
        <v>33.92</v>
      </c>
      <c r="D7" s="287">
        <v>0</v>
      </c>
      <c r="E7" s="295">
        <f>SUM(B7:D7)</f>
        <v>44.53</v>
      </c>
      <c r="F7" s="13"/>
      <c r="G7" s="270"/>
      <c r="H7" s="35"/>
      <c r="I7" s="13"/>
      <c r="J7" s="13"/>
      <c r="K7" s="86" t="s">
        <v>115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88" t="s">
        <v>156</v>
      </c>
      <c r="B8" s="293">
        <v>10.61</v>
      </c>
      <c r="C8" s="289">
        <v>35.48</v>
      </c>
      <c r="D8" s="289">
        <f>7.56+1.01</f>
        <v>8.57</v>
      </c>
      <c r="E8" s="296">
        <f>SUM(B8:D8)</f>
        <v>54.66</v>
      </c>
      <c r="F8" s="13"/>
      <c r="G8" s="270"/>
      <c r="H8" s="35"/>
      <c r="I8" s="13"/>
      <c r="J8" s="13"/>
      <c r="K8" s="87" t="s">
        <v>116</v>
      </c>
      <c r="L8" s="94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90" t="s">
        <v>157</v>
      </c>
      <c r="B9" s="297">
        <v>38.72</v>
      </c>
      <c r="C9" s="298">
        <v>66.12</v>
      </c>
      <c r="D9" s="298">
        <f>6.36+0.15</f>
        <v>6.510000000000001</v>
      </c>
      <c r="E9" s="299">
        <f>SUM(B9:D9)</f>
        <v>111.35000000000001</v>
      </c>
      <c r="F9" s="13"/>
      <c r="G9" s="270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5" t="s">
        <v>49</v>
      </c>
      <c r="B11" s="375"/>
      <c r="C11" s="365" t="s">
        <v>112</v>
      </c>
      <c r="D11" s="374"/>
      <c r="E11" s="375"/>
      <c r="F11" s="365" t="s">
        <v>5</v>
      </c>
      <c r="G11" s="428"/>
      <c r="H11" s="374"/>
      <c r="I11" s="375"/>
      <c r="J11" s="365" t="s">
        <v>111</v>
      </c>
      <c r="K11" s="374"/>
      <c r="L11" s="375"/>
      <c r="M11" s="387" t="s">
        <v>140</v>
      </c>
      <c r="N11" s="388"/>
      <c r="O11" s="389"/>
      <c r="P11" s="30"/>
    </row>
    <row r="12" spans="1:15" s="29" customFormat="1" ht="15.75" thickBot="1">
      <c r="A12" s="364" t="s">
        <v>50</v>
      </c>
      <c r="B12" s="389"/>
      <c r="C12" s="364" t="s">
        <v>50</v>
      </c>
      <c r="D12" s="388"/>
      <c r="E12" s="389"/>
      <c r="F12" s="364" t="s">
        <v>50</v>
      </c>
      <c r="G12" s="394"/>
      <c r="H12" s="394"/>
      <c r="I12" s="395"/>
      <c r="J12" s="364" t="s">
        <v>50</v>
      </c>
      <c r="K12" s="394"/>
      <c r="L12" s="395"/>
      <c r="M12" s="390" t="s">
        <v>50</v>
      </c>
      <c r="N12" s="391"/>
      <c r="O12" s="392"/>
    </row>
    <row r="13" spans="1:16" s="18" customFormat="1" ht="45.75" customHeight="1" thickBot="1">
      <c r="A13" s="114" t="s">
        <v>53</v>
      </c>
      <c r="B13" s="115">
        <v>0</v>
      </c>
      <c r="C13" s="116"/>
      <c r="D13" s="117" t="s">
        <v>53</v>
      </c>
      <c r="E13" s="118">
        <v>1</v>
      </c>
      <c r="F13" s="80"/>
      <c r="G13" s="243"/>
      <c r="H13" s="50" t="s">
        <v>175</v>
      </c>
      <c r="I13" s="150">
        <v>0</v>
      </c>
      <c r="J13" s="116"/>
      <c r="K13" s="256" t="s">
        <v>143</v>
      </c>
      <c r="L13" s="229">
        <v>0</v>
      </c>
      <c r="M13" s="132"/>
      <c r="N13" s="154" t="s">
        <v>135</v>
      </c>
      <c r="O13" s="93">
        <v>3</v>
      </c>
      <c r="P13" s="131"/>
    </row>
    <row r="14" spans="1:16" s="18" customFormat="1" ht="30.75" thickBot="1">
      <c r="A14" s="409"/>
      <c r="B14" s="410"/>
      <c r="C14" s="119"/>
      <c r="D14" s="79" t="s">
        <v>54</v>
      </c>
      <c r="E14" s="82">
        <v>0</v>
      </c>
      <c r="F14" s="83"/>
      <c r="G14" s="244"/>
      <c r="H14" s="78" t="s">
        <v>174</v>
      </c>
      <c r="I14" s="151">
        <v>13</v>
      </c>
      <c r="J14" s="83"/>
      <c r="K14" s="257" t="s">
        <v>144</v>
      </c>
      <c r="L14" s="230">
        <v>61</v>
      </c>
      <c r="M14" s="133"/>
      <c r="N14" s="153" t="s">
        <v>134</v>
      </c>
      <c r="O14" s="231">
        <v>459</v>
      </c>
      <c r="P14" s="21"/>
    </row>
    <row r="15" spans="1:16" s="18" customFormat="1" ht="45">
      <c r="A15" s="411"/>
      <c r="B15" s="412"/>
      <c r="C15" s="414"/>
      <c r="D15" s="415"/>
      <c r="E15" s="416"/>
      <c r="F15" s="83"/>
      <c r="G15" s="244"/>
      <c r="H15" s="78" t="s">
        <v>110</v>
      </c>
      <c r="I15" s="151">
        <v>1</v>
      </c>
      <c r="J15" s="83"/>
      <c r="K15" s="257" t="s">
        <v>122</v>
      </c>
      <c r="L15" s="230">
        <v>6</v>
      </c>
      <c r="M15" s="133"/>
      <c r="N15" s="152" t="s">
        <v>136</v>
      </c>
      <c r="O15" s="231">
        <v>536.5</v>
      </c>
      <c r="P15" s="21"/>
    </row>
    <row r="16" spans="1:16" s="18" customFormat="1" ht="45.75" thickBot="1">
      <c r="A16" s="411"/>
      <c r="B16" s="412"/>
      <c r="C16" s="417"/>
      <c r="D16" s="418"/>
      <c r="E16" s="419"/>
      <c r="F16" s="83"/>
      <c r="G16" s="244"/>
      <c r="H16" s="81" t="s">
        <v>212</v>
      </c>
      <c r="I16" s="96">
        <v>0</v>
      </c>
      <c r="J16" s="83"/>
      <c r="K16" s="255" t="s">
        <v>150</v>
      </c>
      <c r="L16" s="232">
        <v>0</v>
      </c>
      <c r="M16" s="268"/>
      <c r="N16" s="233" t="s">
        <v>141</v>
      </c>
      <c r="O16" s="234">
        <v>1</v>
      </c>
      <c r="P16" s="21"/>
    </row>
    <row r="17" spans="1:16" s="18" customFormat="1" ht="45">
      <c r="A17" s="413"/>
      <c r="B17" s="412"/>
      <c r="C17" s="417"/>
      <c r="D17" s="418"/>
      <c r="E17" s="419"/>
      <c r="F17" s="84"/>
      <c r="G17" s="245"/>
      <c r="H17" s="81" t="s">
        <v>55</v>
      </c>
      <c r="I17" s="261">
        <v>0</v>
      </c>
      <c r="J17" s="251"/>
      <c r="K17" s="255" t="s">
        <v>142</v>
      </c>
      <c r="L17" s="253">
        <v>0</v>
      </c>
      <c r="M17" s="376"/>
      <c r="N17" s="377"/>
      <c r="O17" s="378"/>
      <c r="P17" s="21"/>
    </row>
    <row r="18" spans="1:16" s="18" customFormat="1" ht="45.75" thickBot="1">
      <c r="A18" s="413"/>
      <c r="B18" s="412"/>
      <c r="C18" s="417"/>
      <c r="D18" s="418"/>
      <c r="E18" s="419"/>
      <c r="F18" s="85"/>
      <c r="G18" s="246"/>
      <c r="H18" s="262" t="s">
        <v>239</v>
      </c>
      <c r="I18" s="332">
        <v>0</v>
      </c>
      <c r="J18" s="252"/>
      <c r="K18" s="258" t="s">
        <v>213</v>
      </c>
      <c r="L18" s="335">
        <v>3</v>
      </c>
      <c r="M18" s="376"/>
      <c r="N18" s="379"/>
      <c r="O18" s="380"/>
      <c r="P18" s="21"/>
    </row>
    <row r="19" spans="1:16" s="18" customFormat="1" ht="15.75" thickBot="1">
      <c r="A19" s="413"/>
      <c r="B19" s="412"/>
      <c r="C19" s="417"/>
      <c r="D19" s="418"/>
      <c r="E19" s="419"/>
      <c r="F19" s="259"/>
      <c r="G19" s="260"/>
      <c r="J19" s="224"/>
      <c r="K19" s="393"/>
      <c r="L19" s="378"/>
      <c r="M19" s="376"/>
      <c r="N19" s="379"/>
      <c r="O19" s="380"/>
      <c r="P19" s="21"/>
    </row>
    <row r="20" spans="1:16" ht="15.75" thickBot="1">
      <c r="A20" s="408" t="s">
        <v>123</v>
      </c>
      <c r="B20" s="389"/>
      <c r="C20" s="381" t="s">
        <v>123</v>
      </c>
      <c r="D20" s="382"/>
      <c r="E20" s="382"/>
      <c r="F20" s="381" t="s">
        <v>123</v>
      </c>
      <c r="G20" s="382"/>
      <c r="H20" s="382"/>
      <c r="I20" s="383"/>
      <c r="J20" s="381" t="s">
        <v>123</v>
      </c>
      <c r="K20" s="382"/>
      <c r="L20" s="383"/>
      <c r="M20" s="384" t="s">
        <v>123</v>
      </c>
      <c r="N20" s="385"/>
      <c r="O20" s="386"/>
      <c r="P20" s="16"/>
    </row>
    <row r="21" spans="1:16" ht="45.75" thickBot="1">
      <c r="A21" s="98" t="s">
        <v>53</v>
      </c>
      <c r="B21" s="99">
        <v>76</v>
      </c>
      <c r="C21" s="100"/>
      <c r="D21" s="101" t="s">
        <v>53</v>
      </c>
      <c r="E21" s="102">
        <v>4</v>
      </c>
      <c r="F21" s="124"/>
      <c r="G21" s="247"/>
      <c r="H21" s="125" t="s">
        <v>110</v>
      </c>
      <c r="I21" s="126">
        <v>14</v>
      </c>
      <c r="J21" s="127"/>
      <c r="K21" s="235" t="s">
        <v>122</v>
      </c>
      <c r="L21" s="236">
        <v>115</v>
      </c>
      <c r="M21" s="237"/>
      <c r="N21" s="238" t="s">
        <v>135</v>
      </c>
      <c r="O21" s="93">
        <v>46</v>
      </c>
      <c r="P21" s="16"/>
    </row>
    <row r="22" spans="1:16" ht="45.75" thickBot="1">
      <c r="A22" s="396"/>
      <c r="B22" s="397"/>
      <c r="C22" s="128"/>
      <c r="D22" s="60" t="s">
        <v>54</v>
      </c>
      <c r="E22" s="97">
        <v>0</v>
      </c>
      <c r="F22" s="104"/>
      <c r="G22" s="248"/>
      <c r="H22" s="103" t="s">
        <v>212</v>
      </c>
      <c r="I22" s="105">
        <v>0</v>
      </c>
      <c r="J22" s="106"/>
      <c r="K22" s="239" t="s">
        <v>150</v>
      </c>
      <c r="L22" s="240">
        <v>0</v>
      </c>
      <c r="M22" s="241"/>
      <c r="N22" s="242" t="s">
        <v>134</v>
      </c>
      <c r="O22" s="231">
        <v>4813</v>
      </c>
      <c r="P22" s="16"/>
    </row>
    <row r="23" spans="1:16" ht="45">
      <c r="A23" s="398"/>
      <c r="B23" s="399"/>
      <c r="C23" s="404"/>
      <c r="D23" s="405"/>
      <c r="E23" s="397"/>
      <c r="F23" s="129"/>
      <c r="G23" s="249"/>
      <c r="H23" s="103" t="s">
        <v>55</v>
      </c>
      <c r="I23" s="105">
        <v>8</v>
      </c>
      <c r="J23" s="107"/>
      <c r="K23" s="239" t="s">
        <v>142</v>
      </c>
      <c r="L23" s="240">
        <v>89</v>
      </c>
      <c r="M23" s="241"/>
      <c r="N23" s="242" t="s">
        <v>136</v>
      </c>
      <c r="O23" s="231">
        <v>11774</v>
      </c>
      <c r="P23" s="16"/>
    </row>
    <row r="24" spans="1:16" ht="45.75" thickBot="1">
      <c r="A24" s="400"/>
      <c r="B24" s="401"/>
      <c r="C24" s="400"/>
      <c r="D24" s="406"/>
      <c r="E24" s="401"/>
      <c r="F24" s="130"/>
      <c r="G24" s="250"/>
      <c r="H24" s="283" t="s">
        <v>239</v>
      </c>
      <c r="I24" s="333">
        <v>0</v>
      </c>
      <c r="J24" s="254"/>
      <c r="K24" s="255" t="s">
        <v>213</v>
      </c>
      <c r="L24" s="334">
        <v>3</v>
      </c>
      <c r="M24" s="263"/>
      <c r="N24" s="264" t="s">
        <v>141</v>
      </c>
      <c r="O24" s="265">
        <v>46</v>
      </c>
      <c r="P24" s="16"/>
    </row>
    <row r="25" spans="1:16" ht="46.5" customHeight="1" thickBot="1">
      <c r="A25" s="402"/>
      <c r="B25" s="403"/>
      <c r="C25" s="402"/>
      <c r="D25" s="407"/>
      <c r="E25" s="403"/>
      <c r="F25" s="281"/>
      <c r="G25" s="282"/>
      <c r="H25" s="266" t="s">
        <v>121</v>
      </c>
      <c r="I25" s="267">
        <f>SUM(I21:I24)</f>
        <v>22</v>
      </c>
      <c r="J25" s="280"/>
      <c r="K25" s="277" t="s">
        <v>121</v>
      </c>
      <c r="L25" s="278">
        <f>SUM(L21:L24)</f>
        <v>207</v>
      </c>
      <c r="M25" s="279"/>
      <c r="N25" s="372"/>
      <c r="O25" s="373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8" sqref="B18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31" t="s">
        <v>230</v>
      </c>
      <c r="B1" s="432"/>
    </row>
    <row r="2" spans="1:2" ht="15" customHeight="1">
      <c r="A2" s="140" t="s">
        <v>1</v>
      </c>
      <c r="B2" s="108">
        <f>'Financial Data'!C2</f>
        <v>0</v>
      </c>
    </row>
    <row r="3" spans="1:2" ht="15" customHeight="1" thickBot="1">
      <c r="A3" s="141" t="s">
        <v>2</v>
      </c>
      <c r="B3" s="109">
        <f>'Financial Data'!C3</f>
        <v>40543</v>
      </c>
    </row>
    <row r="4" ht="15" customHeight="1" thickBot="1">
      <c r="A4" s="142"/>
    </row>
    <row r="5" spans="1:2" ht="15" customHeight="1" thickBot="1">
      <c r="A5" s="137" t="s">
        <v>0</v>
      </c>
      <c r="B5" s="61" t="s">
        <v>113</v>
      </c>
    </row>
    <row r="6" spans="1:2" ht="12.75">
      <c r="A6" s="138">
        <v>1</v>
      </c>
      <c r="B6" s="52" t="s">
        <v>279</v>
      </c>
    </row>
    <row r="7" spans="1:2" ht="12.75">
      <c r="A7" s="139">
        <v>2</v>
      </c>
      <c r="B7" s="51"/>
    </row>
    <row r="8" spans="1:2" ht="12.75">
      <c r="A8" s="139">
        <v>3</v>
      </c>
      <c r="B8" s="51"/>
    </row>
    <row r="9" spans="1:2" ht="12.75">
      <c r="A9" s="139">
        <v>4</v>
      </c>
      <c r="B9" s="51"/>
    </row>
    <row r="10" spans="1:2" ht="12.75">
      <c r="A10" s="139">
        <v>5</v>
      </c>
      <c r="B10" s="51"/>
    </row>
    <row r="11" spans="1:2" ht="12.75">
      <c r="A11" s="139">
        <v>6</v>
      </c>
      <c r="B11" s="51"/>
    </row>
    <row r="12" spans="1:2" ht="12.75">
      <c r="A12" s="139">
        <v>7</v>
      </c>
      <c r="B12" s="51"/>
    </row>
    <row r="13" spans="1:2" ht="12.75">
      <c r="A13" s="139">
        <v>8</v>
      </c>
      <c r="B13" s="51"/>
    </row>
    <row r="14" spans="1:2" ht="12.75">
      <c r="A14" s="139">
        <v>9</v>
      </c>
      <c r="B14" s="51"/>
    </row>
    <row r="15" spans="1:2" ht="12.75">
      <c r="A15" s="139">
        <v>10</v>
      </c>
      <c r="B15" s="51"/>
    </row>
    <row r="16" spans="1:2" ht="13.5" thickBot="1">
      <c r="A16" s="142"/>
      <c r="B16" s="53"/>
    </row>
    <row r="17" spans="1:2" ht="13.5" thickBot="1">
      <c r="A17" s="137" t="s">
        <v>0</v>
      </c>
      <c r="B17" s="61" t="s">
        <v>209</v>
      </c>
    </row>
    <row r="18" spans="1:2" ht="12.75">
      <c r="A18" s="138">
        <v>1</v>
      </c>
      <c r="B18" s="52" t="s">
        <v>279</v>
      </c>
    </row>
    <row r="19" spans="1:2" ht="12.75">
      <c r="A19" s="139">
        <v>2</v>
      </c>
      <c r="B19" s="51"/>
    </row>
    <row r="20" spans="1:2" ht="12.75">
      <c r="A20" s="139">
        <v>3</v>
      </c>
      <c r="B20" s="51"/>
    </row>
    <row r="21" spans="1:2" ht="12.75">
      <c r="A21" s="139">
        <v>4</v>
      </c>
      <c r="B21" s="51"/>
    </row>
    <row r="22" spans="1:2" ht="12.75">
      <c r="A22" s="139">
        <v>5</v>
      </c>
      <c r="B22" s="51"/>
    </row>
    <row r="23" spans="1:2" ht="12.75">
      <c r="A23" s="139">
        <v>6</v>
      </c>
      <c r="B23" s="51"/>
    </row>
    <row r="24" spans="1:2" ht="12.75">
      <c r="A24" s="139">
        <v>7</v>
      </c>
      <c r="B24" s="51"/>
    </row>
    <row r="25" spans="1:2" ht="12.75">
      <c r="A25" s="139">
        <v>8</v>
      </c>
      <c r="B25" s="51"/>
    </row>
    <row r="26" spans="1:2" ht="12.75">
      <c r="A26" s="139">
        <v>9</v>
      </c>
      <c r="B26" s="51"/>
    </row>
    <row r="27" spans="1:2" ht="12.75">
      <c r="A27" s="139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B1">
      <selection activeCell="J7" sqref="J7:J9"/>
    </sheetView>
  </sheetViews>
  <sheetFormatPr defaultColWidth="9.140625" defaultRowHeight="12.75"/>
  <cols>
    <col min="1" max="1" width="15.7109375" style="1" customWidth="1"/>
    <col min="2" max="2" width="25.7109375" style="135" customWidth="1"/>
    <col min="3" max="3" width="13.7109375" style="135" customWidth="1"/>
    <col min="4" max="4" width="20.7109375" style="135" customWidth="1"/>
    <col min="5" max="5" width="15.7109375" style="135" customWidth="1"/>
    <col min="6" max="6" width="10.7109375" style="174" customWidth="1"/>
    <col min="7" max="7" width="10.7109375" style="135" customWidth="1"/>
    <col min="8" max="8" width="11.7109375" style="135" customWidth="1"/>
    <col min="9" max="9" width="12.7109375" style="135" customWidth="1"/>
    <col min="10" max="10" width="11.7109375" style="135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9" t="s">
        <v>231</v>
      </c>
      <c r="B1" s="438"/>
      <c r="C1" s="351"/>
      <c r="D1" s="351"/>
      <c r="E1" s="351"/>
      <c r="F1" s="351"/>
      <c r="G1" s="351"/>
      <c r="H1" s="351"/>
      <c r="I1" s="351"/>
      <c r="J1" s="421"/>
      <c r="K1" s="148"/>
    </row>
    <row r="2" spans="1:11" ht="15" customHeight="1">
      <c r="A2" s="143" t="s">
        <v>1</v>
      </c>
      <c r="B2" s="146">
        <f>'Financial Data'!C2</f>
        <v>0</v>
      </c>
      <c r="C2" s="147"/>
      <c r="D2" s="439"/>
      <c r="E2" s="440"/>
      <c r="F2" s="440"/>
      <c r="G2" s="440"/>
      <c r="H2" s="440"/>
      <c r="I2" s="440"/>
      <c r="J2" s="441"/>
      <c r="K2" s="134"/>
    </row>
    <row r="3" spans="1:11" ht="15" customHeight="1" thickBot="1">
      <c r="A3" s="144" t="s">
        <v>2</v>
      </c>
      <c r="B3" s="145">
        <f>'Financial Data'!C3</f>
        <v>40543</v>
      </c>
      <c r="C3" s="95"/>
      <c r="D3" s="442"/>
      <c r="E3" s="443"/>
      <c r="F3" s="443"/>
      <c r="G3" s="443"/>
      <c r="H3" s="443"/>
      <c r="I3" s="443"/>
      <c r="J3" s="444"/>
      <c r="K3" s="134"/>
    </row>
    <row r="4" spans="1:11" s="156" customFormat="1" ht="15.75" thickBot="1">
      <c r="A4" s="162"/>
      <c r="B4" s="163"/>
      <c r="C4" s="159"/>
      <c r="D4" s="159"/>
      <c r="E4" s="434"/>
      <c r="F4" s="434"/>
      <c r="G4" s="418"/>
      <c r="H4" s="418"/>
      <c r="I4" s="418"/>
      <c r="J4" s="418"/>
      <c r="K4" s="134"/>
    </row>
    <row r="5" spans="1:11" ht="15" customHeight="1" thickBot="1">
      <c r="A5" s="435" t="s">
        <v>145</v>
      </c>
      <c r="B5" s="436"/>
      <c r="C5" s="436"/>
      <c r="D5" s="436"/>
      <c r="E5" s="436"/>
      <c r="F5" s="436"/>
      <c r="G5" s="436"/>
      <c r="H5" s="436"/>
      <c r="I5" s="436"/>
      <c r="J5" s="437"/>
      <c r="K5" s="134"/>
    </row>
    <row r="6" spans="1:11" ht="63.75">
      <c r="A6" s="164" t="s">
        <v>0</v>
      </c>
      <c r="B6" s="165" t="s">
        <v>130</v>
      </c>
      <c r="C6" s="166" t="s">
        <v>129</v>
      </c>
      <c r="D6" s="166" t="s">
        <v>131</v>
      </c>
      <c r="E6" s="166" t="s">
        <v>137</v>
      </c>
      <c r="F6" s="172" t="s">
        <v>167</v>
      </c>
      <c r="G6" s="166" t="s">
        <v>138</v>
      </c>
      <c r="H6" s="166" t="s">
        <v>139</v>
      </c>
      <c r="I6" s="166" t="s">
        <v>170</v>
      </c>
      <c r="J6" s="171" t="s">
        <v>166</v>
      </c>
      <c r="K6" s="134"/>
    </row>
    <row r="7" spans="1:11" ht="76.5">
      <c r="A7" s="160">
        <v>1</v>
      </c>
      <c r="B7" s="170" t="s">
        <v>163</v>
      </c>
      <c r="C7" s="51" t="s">
        <v>125</v>
      </c>
      <c r="D7" s="51" t="s">
        <v>283</v>
      </c>
      <c r="E7" s="51" t="s">
        <v>285</v>
      </c>
      <c r="F7" s="349">
        <v>40514</v>
      </c>
      <c r="G7" s="51">
        <v>1</v>
      </c>
      <c r="H7" s="170">
        <v>74</v>
      </c>
      <c r="I7" s="181">
        <f>G7*H7</f>
        <v>74</v>
      </c>
      <c r="J7" s="225">
        <v>285</v>
      </c>
      <c r="K7" s="134"/>
    </row>
    <row r="8" spans="1:11" ht="63.75">
      <c r="A8" s="160">
        <f>A7+1</f>
        <v>2</v>
      </c>
      <c r="B8" s="51" t="s">
        <v>163</v>
      </c>
      <c r="C8" s="51" t="s">
        <v>125</v>
      </c>
      <c r="D8" s="51" t="s">
        <v>284</v>
      </c>
      <c r="E8" s="51" t="s">
        <v>285</v>
      </c>
      <c r="F8" s="349">
        <v>40514</v>
      </c>
      <c r="G8" s="51">
        <v>1.25</v>
      </c>
      <c r="H8" s="51">
        <v>310</v>
      </c>
      <c r="I8" s="181">
        <f aca="true" t="shared" si="0" ref="I8:I21">G8*H8</f>
        <v>387.5</v>
      </c>
      <c r="J8" s="225">
        <v>285</v>
      </c>
      <c r="K8" s="134"/>
    </row>
    <row r="9" spans="1:10" ht="76.5">
      <c r="A9" s="160">
        <f aca="true" t="shared" si="1" ref="A9:A21">A8+1</f>
        <v>3</v>
      </c>
      <c r="B9" s="51" t="s">
        <v>163</v>
      </c>
      <c r="C9" s="51" t="s">
        <v>125</v>
      </c>
      <c r="D9" s="51" t="s">
        <v>283</v>
      </c>
      <c r="E9" s="51" t="s">
        <v>285</v>
      </c>
      <c r="F9" s="349">
        <v>40514</v>
      </c>
      <c r="G9" s="51">
        <v>1</v>
      </c>
      <c r="H9" s="170">
        <v>75</v>
      </c>
      <c r="I9" s="181">
        <f t="shared" si="0"/>
        <v>75</v>
      </c>
      <c r="J9" s="225">
        <v>285</v>
      </c>
    </row>
    <row r="10" spans="1:10" ht="12.75">
      <c r="A10" s="160">
        <f t="shared" si="1"/>
        <v>4</v>
      </c>
      <c r="B10" s="51"/>
      <c r="C10" s="51"/>
      <c r="D10" s="51"/>
      <c r="E10" s="51"/>
      <c r="F10" s="216"/>
      <c r="G10" s="51"/>
      <c r="H10" s="51"/>
      <c r="I10" s="181">
        <f t="shared" si="0"/>
        <v>0</v>
      </c>
      <c r="J10" s="225"/>
    </row>
    <row r="11" spans="1:10" ht="12.75">
      <c r="A11" s="160">
        <f t="shared" si="1"/>
        <v>5</v>
      </c>
      <c r="B11" s="51"/>
      <c r="C11" s="51"/>
      <c r="D11" s="51"/>
      <c r="E11" s="51"/>
      <c r="F11" s="216"/>
      <c r="G11" s="51"/>
      <c r="H11" s="51"/>
      <c r="I11" s="181">
        <f t="shared" si="0"/>
        <v>0</v>
      </c>
      <c r="J11" s="225"/>
    </row>
    <row r="12" spans="1:10" ht="12.75">
      <c r="A12" s="160">
        <f t="shared" si="1"/>
        <v>6</v>
      </c>
      <c r="B12" s="51"/>
      <c r="C12" s="51"/>
      <c r="D12" s="51"/>
      <c r="E12" s="51"/>
      <c r="F12" s="216"/>
      <c r="G12" s="51"/>
      <c r="H12" s="51"/>
      <c r="I12" s="181">
        <f t="shared" si="0"/>
        <v>0</v>
      </c>
      <c r="J12" s="225"/>
    </row>
    <row r="13" spans="1:10" ht="12.75">
      <c r="A13" s="160">
        <f t="shared" si="1"/>
        <v>7</v>
      </c>
      <c r="B13" s="51"/>
      <c r="C13" s="51"/>
      <c r="D13" s="51"/>
      <c r="E13" s="51"/>
      <c r="F13" s="216"/>
      <c r="G13" s="51"/>
      <c r="H13" s="51"/>
      <c r="I13" s="181">
        <f t="shared" si="0"/>
        <v>0</v>
      </c>
      <c r="J13" s="225"/>
    </row>
    <row r="14" spans="1:10" ht="12.75">
      <c r="A14" s="160">
        <f t="shared" si="1"/>
        <v>8</v>
      </c>
      <c r="B14" s="51"/>
      <c r="C14" s="51"/>
      <c r="D14" s="51"/>
      <c r="E14" s="51"/>
      <c r="F14" s="216"/>
      <c r="G14" s="51"/>
      <c r="H14" s="51"/>
      <c r="I14" s="181">
        <f t="shared" si="0"/>
        <v>0</v>
      </c>
      <c r="J14" s="225"/>
    </row>
    <row r="15" spans="1:10" ht="12.75">
      <c r="A15" s="160">
        <f t="shared" si="1"/>
        <v>9</v>
      </c>
      <c r="B15" s="51"/>
      <c r="C15" s="51"/>
      <c r="D15" s="51"/>
      <c r="E15" s="51"/>
      <c r="F15" s="216"/>
      <c r="G15" s="51"/>
      <c r="H15" s="51"/>
      <c r="I15" s="181">
        <f t="shared" si="0"/>
        <v>0</v>
      </c>
      <c r="J15" s="225"/>
    </row>
    <row r="16" spans="1:10" ht="12.75">
      <c r="A16" s="160">
        <f t="shared" si="1"/>
        <v>10</v>
      </c>
      <c r="B16" s="51"/>
      <c r="C16" s="51"/>
      <c r="D16" s="51"/>
      <c r="E16" s="51"/>
      <c r="F16" s="216"/>
      <c r="G16" s="51"/>
      <c r="H16" s="51"/>
      <c r="I16" s="181">
        <f t="shared" si="0"/>
        <v>0</v>
      </c>
      <c r="J16" s="225"/>
    </row>
    <row r="17" spans="1:10" ht="12.75">
      <c r="A17" s="160">
        <f t="shared" si="1"/>
        <v>11</v>
      </c>
      <c r="B17" s="51"/>
      <c r="C17" s="51"/>
      <c r="D17" s="51"/>
      <c r="E17" s="51"/>
      <c r="F17" s="216"/>
      <c r="G17" s="51"/>
      <c r="H17" s="51"/>
      <c r="I17" s="181">
        <f t="shared" si="0"/>
        <v>0</v>
      </c>
      <c r="J17" s="225"/>
    </row>
    <row r="18" spans="1:10" ht="12.75">
      <c r="A18" s="160">
        <f t="shared" si="1"/>
        <v>12</v>
      </c>
      <c r="B18" s="51"/>
      <c r="C18" s="51"/>
      <c r="D18" s="51"/>
      <c r="E18" s="51"/>
      <c r="F18" s="216"/>
      <c r="G18" s="51"/>
      <c r="H18" s="51"/>
      <c r="I18" s="181">
        <f t="shared" si="0"/>
        <v>0</v>
      </c>
      <c r="J18" s="225"/>
    </row>
    <row r="19" spans="1:10" ht="12.75">
      <c r="A19" s="160">
        <f t="shared" si="1"/>
        <v>13</v>
      </c>
      <c r="B19" s="51"/>
      <c r="C19" s="51"/>
      <c r="D19" s="51"/>
      <c r="E19" s="51"/>
      <c r="F19" s="216"/>
      <c r="G19" s="51"/>
      <c r="H19" s="51"/>
      <c r="I19" s="181">
        <f t="shared" si="0"/>
        <v>0</v>
      </c>
      <c r="J19" s="225"/>
    </row>
    <row r="20" spans="1:10" ht="12.75">
      <c r="A20" s="160">
        <f t="shared" si="1"/>
        <v>14</v>
      </c>
      <c r="B20" s="51"/>
      <c r="C20" s="51"/>
      <c r="D20" s="51"/>
      <c r="E20" s="51"/>
      <c r="F20" s="216"/>
      <c r="G20" s="51"/>
      <c r="H20" s="51"/>
      <c r="I20" s="181">
        <f t="shared" si="0"/>
        <v>0</v>
      </c>
      <c r="J20" s="225"/>
    </row>
    <row r="21" spans="1:12" ht="13.5" thickBot="1">
      <c r="A21" s="160">
        <f t="shared" si="1"/>
        <v>15</v>
      </c>
      <c r="B21" s="161"/>
      <c r="C21" s="161"/>
      <c r="D21" s="161"/>
      <c r="E21" s="161"/>
      <c r="F21" s="217"/>
      <c r="G21" s="161"/>
      <c r="H21" s="161"/>
      <c r="I21" s="226">
        <f t="shared" si="0"/>
        <v>0</v>
      </c>
      <c r="J21" s="227"/>
      <c r="L21" s="134"/>
    </row>
    <row r="22" spans="1:16" s="156" customFormat="1" ht="13.5" thickBot="1">
      <c r="A22" s="157"/>
      <c r="B22" s="158"/>
      <c r="C22" s="159"/>
      <c r="D22" s="159"/>
      <c r="E22" s="159"/>
      <c r="F22" s="173"/>
      <c r="G22" s="176" t="s">
        <v>169</v>
      </c>
      <c r="H22" s="182">
        <f>SUM(H7:H21)</f>
        <v>459</v>
      </c>
      <c r="I22" s="179">
        <f>SUM(I7:I21)</f>
        <v>536.5</v>
      </c>
      <c r="J22" s="159"/>
      <c r="K22" s="177"/>
      <c r="L22" s="177"/>
      <c r="N22" s="177"/>
      <c r="P22" s="180"/>
    </row>
    <row r="23" spans="1:10" s="156" customFormat="1" ht="13.5" thickBot="1">
      <c r="A23" s="157"/>
      <c r="B23" s="158"/>
      <c r="C23" s="159"/>
      <c r="D23" s="159"/>
      <c r="E23" s="159"/>
      <c r="F23" s="173"/>
      <c r="G23" s="159"/>
      <c r="H23" s="159"/>
      <c r="I23" s="159"/>
      <c r="J23" s="159"/>
    </row>
    <row r="24" spans="1:7" s="156" customFormat="1" ht="13.5" thickBot="1">
      <c r="A24" s="433" t="s">
        <v>146</v>
      </c>
      <c r="B24" s="385"/>
      <c r="C24" s="385"/>
      <c r="D24" s="385"/>
      <c r="E24" s="391"/>
      <c r="F24" s="392"/>
      <c r="G24" s="155"/>
    </row>
    <row r="25" spans="1:10" ht="63.75">
      <c r="A25" s="164" t="s">
        <v>0</v>
      </c>
      <c r="B25" s="165" t="s">
        <v>147</v>
      </c>
      <c r="C25" s="166" t="s">
        <v>155</v>
      </c>
      <c r="D25" s="166" t="s">
        <v>148</v>
      </c>
      <c r="E25" s="166" t="s">
        <v>149</v>
      </c>
      <c r="F25" s="175" t="s">
        <v>168</v>
      </c>
      <c r="G25" s="136"/>
      <c r="H25" s="134"/>
      <c r="I25" s="134"/>
      <c r="J25" s="134"/>
    </row>
    <row r="26" spans="1:10" ht="38.25">
      <c r="A26" s="160">
        <v>1</v>
      </c>
      <c r="B26" s="51" t="s">
        <v>280</v>
      </c>
      <c r="C26" s="218">
        <v>8</v>
      </c>
      <c r="D26" s="51" t="s">
        <v>281</v>
      </c>
      <c r="E26" s="51" t="s">
        <v>282</v>
      </c>
      <c r="F26" s="348">
        <v>40522</v>
      </c>
      <c r="H26" s="1"/>
      <c r="I26" s="1"/>
      <c r="J26" s="1"/>
    </row>
    <row r="27" spans="1:10" ht="12.75">
      <c r="A27" s="160">
        <f>A26+1</f>
        <v>2</v>
      </c>
      <c r="B27" s="51"/>
      <c r="C27" s="218"/>
      <c r="D27" s="51"/>
      <c r="E27" s="51"/>
      <c r="F27" s="219"/>
      <c r="H27" s="1"/>
      <c r="I27" s="1"/>
      <c r="J27" s="1"/>
    </row>
    <row r="28" spans="1:10" ht="12.75">
      <c r="A28" s="160">
        <f aca="true" t="shared" si="2" ref="A28:A35">A27+1</f>
        <v>3</v>
      </c>
      <c r="B28" s="51"/>
      <c r="C28" s="218"/>
      <c r="D28" s="51"/>
      <c r="E28" s="51"/>
      <c r="F28" s="219"/>
      <c r="H28" s="1"/>
      <c r="I28" s="1"/>
      <c r="J28" s="1"/>
    </row>
    <row r="29" spans="1:10" ht="12.75">
      <c r="A29" s="160">
        <f t="shared" si="2"/>
        <v>4</v>
      </c>
      <c r="B29" s="51"/>
      <c r="C29" s="218"/>
      <c r="D29" s="51"/>
      <c r="E29" s="51"/>
      <c r="F29" s="219"/>
      <c r="H29" s="1"/>
      <c r="I29" s="1"/>
      <c r="J29" s="1"/>
    </row>
    <row r="30" spans="1:10" ht="12.75">
      <c r="A30" s="160">
        <f t="shared" si="2"/>
        <v>5</v>
      </c>
      <c r="B30" s="51"/>
      <c r="C30" s="218"/>
      <c r="D30" s="51"/>
      <c r="E30" s="51"/>
      <c r="F30" s="219"/>
      <c r="H30" s="1"/>
      <c r="I30" s="1"/>
      <c r="J30" s="1"/>
    </row>
    <row r="31" spans="1:10" ht="12.75">
      <c r="A31" s="160">
        <f t="shared" si="2"/>
        <v>6</v>
      </c>
      <c r="B31" s="51"/>
      <c r="C31" s="218"/>
      <c r="D31" s="51"/>
      <c r="E31" s="51"/>
      <c r="F31" s="219"/>
      <c r="H31" s="1"/>
      <c r="I31" s="1"/>
      <c r="J31" s="1"/>
    </row>
    <row r="32" spans="1:10" ht="12.75">
      <c r="A32" s="160">
        <f t="shared" si="2"/>
        <v>7</v>
      </c>
      <c r="B32" s="51"/>
      <c r="C32" s="218"/>
      <c r="D32" s="51"/>
      <c r="E32" s="51"/>
      <c r="F32" s="219"/>
      <c r="H32" s="1"/>
      <c r="I32" s="1"/>
      <c r="J32" s="1"/>
    </row>
    <row r="33" spans="1:10" ht="12.75">
      <c r="A33" s="160">
        <f t="shared" si="2"/>
        <v>8</v>
      </c>
      <c r="B33" s="51"/>
      <c r="C33" s="218"/>
      <c r="D33" s="51"/>
      <c r="E33" s="51"/>
      <c r="F33" s="219"/>
      <c r="H33" s="1"/>
      <c r="I33" s="1"/>
      <c r="J33" s="1"/>
    </row>
    <row r="34" spans="1:10" ht="12.75">
      <c r="A34" s="160">
        <f t="shared" si="2"/>
        <v>9</v>
      </c>
      <c r="B34" s="183"/>
      <c r="C34" s="220"/>
      <c r="D34" s="183"/>
      <c r="E34" s="183"/>
      <c r="F34" s="221"/>
      <c r="H34" s="1"/>
      <c r="I34" s="1"/>
      <c r="J34" s="1"/>
    </row>
    <row r="35" spans="1:10" ht="13.5" thickBot="1">
      <c r="A35" s="160">
        <f t="shared" si="2"/>
        <v>10</v>
      </c>
      <c r="B35" s="161"/>
      <c r="C35" s="222"/>
      <c r="D35" s="161"/>
      <c r="E35" s="161"/>
      <c r="F35" s="223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F1">
      <selection activeCell="K2" sqref="K2:K3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5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203" t="s">
        <v>179</v>
      </c>
      <c r="G1" s="15" t="s">
        <v>82</v>
      </c>
      <c r="H1" s="148" t="s">
        <v>129</v>
      </c>
      <c r="I1" s="148" t="s">
        <v>152</v>
      </c>
      <c r="J1" s="149" t="s">
        <v>130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204" t="s">
        <v>181</v>
      </c>
      <c r="G2" s="62" t="s">
        <v>185</v>
      </c>
      <c r="H2" s="134" t="s">
        <v>124</v>
      </c>
      <c r="I2" s="134" t="s">
        <v>153</v>
      </c>
      <c r="J2" s="134" t="s">
        <v>158</v>
      </c>
      <c r="K2" s="62" t="s">
        <v>248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204" t="s">
        <v>182</v>
      </c>
      <c r="G3" s="62" t="s">
        <v>186</v>
      </c>
      <c r="H3" s="134" t="s">
        <v>125</v>
      </c>
      <c r="I3" s="134" t="s">
        <v>154</v>
      </c>
      <c r="J3" s="134" t="s">
        <v>159</v>
      </c>
      <c r="K3" s="62" t="s">
        <v>249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34" t="s">
        <v>126</v>
      </c>
      <c r="I4" s="156"/>
      <c r="J4" s="134" t="s">
        <v>160</v>
      </c>
      <c r="K4" s="62" t="s">
        <v>250</v>
      </c>
    </row>
    <row r="5" spans="1:11" ht="12.75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34" t="s">
        <v>127</v>
      </c>
      <c r="J5" s="134" t="s">
        <v>161</v>
      </c>
      <c r="K5" s="62" t="s">
        <v>251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34" t="s">
        <v>128</v>
      </c>
      <c r="J6" s="134" t="s">
        <v>162</v>
      </c>
      <c r="K6" s="62" t="s">
        <v>252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34" t="s">
        <v>133</v>
      </c>
      <c r="J7" s="134" t="s">
        <v>132</v>
      </c>
      <c r="K7" s="62" t="s">
        <v>253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34" t="s">
        <v>43</v>
      </c>
      <c r="J8" s="134" t="s">
        <v>163</v>
      </c>
      <c r="K8" s="62" t="s">
        <v>254</v>
      </c>
    </row>
    <row r="9" spans="1:11" ht="12.75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34" t="s">
        <v>164</v>
      </c>
      <c r="K9" s="62" t="s">
        <v>255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34" t="s">
        <v>165</v>
      </c>
      <c r="K10" s="63" t="s">
        <v>256</v>
      </c>
    </row>
    <row r="11" spans="1:11" ht="12.75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34" t="s">
        <v>211</v>
      </c>
      <c r="K11" s="62" t="s">
        <v>257</v>
      </c>
    </row>
    <row r="12" spans="1:11" ht="12.75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34" t="s">
        <v>43</v>
      </c>
      <c r="K12" s="62" t="s">
        <v>258</v>
      </c>
    </row>
    <row r="13" spans="1:11" ht="12.75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 ht="12.75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 ht="12.75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 ht="12.75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 ht="12.75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 ht="12.75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 ht="12.75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 ht="12.75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 ht="12.75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 ht="12.75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77"/>
      <c r="I22" s="177"/>
      <c r="J22" s="178"/>
      <c r="K22" s="62" t="s">
        <v>268</v>
      </c>
    </row>
    <row r="23" spans="1:11" ht="12.75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56"/>
      <c r="I23" s="156"/>
      <c r="J23" s="155"/>
      <c r="K23" s="62" t="s">
        <v>269</v>
      </c>
    </row>
    <row r="24" spans="1:11" ht="12.75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56"/>
      <c r="I24" s="156"/>
      <c r="J24" s="156"/>
      <c r="K24" s="62" t="s">
        <v>270</v>
      </c>
    </row>
    <row r="25" spans="1:11" ht="12.75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 ht="12.75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 ht="12.75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 ht="12.75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 ht="12.75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 ht="12.75">
      <c r="A30" s="4" t="s">
        <v>17</v>
      </c>
      <c r="B30" s="4"/>
      <c r="C30" s="4"/>
      <c r="E30" s="88" t="s">
        <v>105</v>
      </c>
      <c r="G30" s="88" t="s">
        <v>105</v>
      </c>
      <c r="J30" s="1"/>
      <c r="K30" s="88" t="s">
        <v>105</v>
      </c>
    </row>
    <row r="31" spans="1:11" ht="12.75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3:11" ht="12.75">
      <c r="C32" s="4"/>
      <c r="E32" s="68" t="s">
        <v>210</v>
      </c>
      <c r="G32" s="68" t="s">
        <v>210</v>
      </c>
      <c r="J32" s="1"/>
      <c r="K32" s="68" t="s">
        <v>210</v>
      </c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Richard B. Stern</cp:lastModifiedBy>
  <cp:lastPrinted>2011-01-05T20:23:19Z</cp:lastPrinted>
  <dcterms:created xsi:type="dcterms:W3CDTF">2009-02-26T10:56:03Z</dcterms:created>
  <dcterms:modified xsi:type="dcterms:W3CDTF">2011-01-07T18:26:04Z</dcterms:modified>
  <cp:category/>
  <cp:version/>
  <cp:contentType/>
  <cp:contentStatus/>
</cp:coreProperties>
</file>