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35" windowWidth="19320" windowHeight="12585" activeTab="2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'[1]Material for Drop Down Menus'!$E$2:$E$31</definedName>
    <definedName name="OIGNonRecoveryTAFS">'Material for Drop Down Menus'!$E$2:$E$31</definedName>
    <definedName name="OIGNonRecoveryTAFS2009" localSheetId="1">'[1]Material for Drop Down Menus'!$E$2:$E$32</definedName>
    <definedName name="OIGNonRecoveryTAFS2009">'Material for Drop Down Menus'!$E$2:$E$32</definedName>
    <definedName name="OIGNonRecoveryTAFS2010" localSheetId="1">'[1]Material for Drop Down Menus'!$G$2:$G$31</definedName>
    <definedName name="OIGNonRecoveryTAFS2010">'Material for Drop Down Menus'!$G$2:$G$31</definedName>
    <definedName name="OIGNonRecoveryTAFSCYR" localSheetId="1">'[1]Material for Drop Down Menus'!$G$2:$G$32</definedName>
    <definedName name="OIGNonRecoveryTAFSCYR">'Material for Drop Down Menus'!$G$2:$G$32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H18" i="6"/>
  <c r="G18"/>
  <c r="D8" i="13"/>
  <c r="L13"/>
  <c r="B13"/>
  <c r="D9"/>
  <c r="K18" i="6"/>
  <c r="J18"/>
  <c r="L14" i="13"/>
  <c r="L15"/>
  <c r="E9"/>
  <c r="E8"/>
  <c r="E7"/>
  <c r="F32" i="16"/>
  <c r="F31"/>
  <c r="F30"/>
  <c r="C32"/>
  <c r="C31"/>
  <c r="C30"/>
  <c r="B2"/>
  <c r="B3"/>
  <c r="B2" i="13"/>
  <c r="B3"/>
  <c r="A8" i="10"/>
  <c r="A9"/>
  <c r="A10"/>
  <c r="A11"/>
  <c r="A12"/>
  <c r="A13"/>
  <c r="A14"/>
  <c r="A15"/>
  <c r="A16"/>
  <c r="A17"/>
  <c r="A18"/>
  <c r="A19"/>
  <c r="A20"/>
  <c r="A21"/>
  <c r="A27"/>
  <c r="A28"/>
  <c r="A29"/>
  <c r="A30"/>
  <c r="A31"/>
  <c r="A32"/>
  <c r="A33"/>
  <c r="A34"/>
  <c r="A35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/>
  <c r="H22"/>
  <c r="B3"/>
  <c r="B2"/>
  <c r="B3" i="9"/>
  <c r="B2"/>
</calcChain>
</file>

<file path=xl/sharedStrings.xml><?xml version="1.0" encoding="utf-8"?>
<sst xmlns="http://schemas.openxmlformats.org/spreadsheetml/2006/main" count="370" uniqueCount="288">
  <si>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</si>
  <si>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</si>
  <si>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</si>
  <si>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</si>
  <si>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</si>
  <si>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</si>
  <si>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</si>
  <si>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</si>
  <si>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</si>
  <si>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</si>
  <si>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</si>
  <si>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</si>
  <si>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</si>
  <si>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</si>
  <si>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</si>
  <si>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</si>
  <si>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</si>
  <si>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</si>
  <si>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</si>
  <si>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</si>
  <si>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</si>
  <si>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</si>
  <si>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</si>
  <si>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</si>
  <si>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</si>
  <si>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</si>
  <si>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</si>
  <si>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</si>
  <si>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</si>
  <si>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</si>
  <si>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</si>
  <si>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</si>
  <si>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</si>
  <si>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</si>
  <si>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</si>
  <si>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</si>
  <si>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</si>
  <si>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</si>
  <si>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</si>
  <si>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</si>
  <si>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</si>
  <si>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</si>
  <si>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</si>
  <si>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</si>
  <si>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</si>
  <si>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</si>
  <si>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</si>
  <si>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</si>
  <si>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</si>
  <si>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</si>
  <si>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</si>
  <si>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</si>
  <si>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</si>
  <si>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</si>
  <si>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</si>
  <si>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</si>
  <si>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</si>
  <si>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</si>
  <si>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</si>
  <si>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</si>
  <si>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</si>
  <si>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</si>
  <si>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</si>
  <si>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</si>
  <si>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</si>
  <si>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</si>
  <si>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</si>
  <si>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</si>
  <si>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</si>
  <si>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</si>
  <si>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</si>
  <si>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</si>
  <si>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</si>
  <si>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</si>
  <si>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</si>
  <si>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</si>
  <si>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</si>
  <si>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</si>
  <si>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</si>
  <si>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</si>
  <si>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</si>
  <si>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</si>
  <si>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</si>
  <si>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</si>
  <si>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</si>
  <si>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</si>
  <si>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</si>
  <si>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</si>
  <si>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</si>
  <si>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</si>
  <si>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</si>
  <si>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</si>
  <si>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</si>
  <si>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</si>
  <si>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</si>
  <si>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</si>
  <si>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</si>
  <si>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</si>
  <si>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</si>
  <si>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</si>
  <si>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</si>
  <si>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</si>
  <si>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</si>
  <si>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</si>
  <si>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</si>
  <si>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</si>
  <si>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</si>
  <si>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</si>
  <si>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</si>
  <si>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</si>
  <si>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</si>
  <si>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</si>
  <si>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</si>
  <si>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</si>
  <si>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</si>
  <si>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</si>
  <si>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</si>
  <si>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</si>
  <si>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</si>
  <si>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</si>
  <si>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</si>
  <si>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</si>
  <si>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</si>
  <si>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</si>
  <si>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</si>
  <si>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</si>
  <si>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</si>
  <si>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</si>
  <si>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</si>
  <si>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</si>
  <si>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</si>
  <si>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</si>
  <si>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</si>
  <si>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</si>
  <si>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</si>
  <si>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</si>
  <si>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</si>
  <si>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</si>
  <si>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</si>
  <si>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</si>
  <si>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</si>
  <si>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</si>
  <si>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</si>
  <si>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</si>
  <si>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</si>
  <si>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</si>
  <si>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</si>
  <si>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</si>
  <si>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</si>
  <si>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</si>
  <si>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</si>
  <si>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</si>
  <si>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</si>
  <si>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</si>
  <si>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</si>
  <si>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</si>
  <si>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</si>
  <si>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</si>
  <si>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</si>
  <si>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</si>
  <si>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</si>
  <si>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</si>
  <si>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</si>
  <si>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</si>
  <si>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</si>
  <si>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</si>
  <si>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</si>
  <si>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</si>
  <si>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</si>
  <si>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</si>
  <si>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</si>
  <si>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</si>
  <si>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</si>
  <si>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</si>
  <si>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</si>
  <si>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</si>
  <si>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</si>
  <si>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</si>
  <si>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</si>
  <si>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</si>
  <si>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</si>
  <si>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</si>
  <si>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</si>
  <si>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</si>
  <si>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</si>
  <si>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</si>
  <si>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</si>
  <si>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</si>
  <si>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</si>
  <si>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</si>
  <si>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</si>
  <si>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</si>
  <si>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</si>
  <si>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</si>
  <si>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</si>
  <si>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</si>
  <si>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</si>
  <si>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</si>
  <si>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</si>
  <si>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</si>
  <si>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</si>
  <si>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</si>
  <si>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</si>
  <si>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</si>
  <si>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</si>
  <si>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</si>
  <si>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</si>
  <si>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</si>
  <si>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</si>
  <si>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</si>
  <si>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</si>
  <si>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</si>
  <si>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</si>
  <si>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</si>
  <si>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</si>
  <si>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</si>
  <si>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</si>
  <si>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</si>
  <si>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</si>
  <si>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</si>
  <si>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</si>
  <si>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</si>
  <si>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</si>
  <si>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</si>
  <si>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</si>
  <si>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</si>
  <si>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</si>
  <si>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</si>
  <si>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</si>
  <si>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</si>
  <si>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</si>
  <si>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</si>
  <si>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</si>
  <si>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</si>
  <si>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</si>
  <si>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</si>
  <si>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</si>
  <si>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</si>
  <si>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</si>
  <si>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</si>
  <si>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</si>
  <si>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</si>
  <si>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</si>
  <si>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</si>
  <si>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</si>
  <si>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</si>
  <si>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</si>
  <si>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</si>
  <si>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</si>
  <si>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</si>
  <si>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</si>
  <si>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</si>
  <si>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</si>
  <si>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</si>
  <si>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</si>
  <si>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</si>
  <si>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</si>
  <si>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</si>
  <si>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</si>
  <si>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</si>
  <si>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</si>
  <si>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</si>
  <si>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</si>
  <si>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</si>
  <si>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</si>
  <si>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</si>
  <si>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</si>
  <si>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</si>
  <si>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</si>
  <si>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</si>
  <si>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</si>
  <si>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</si>
  <si>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</si>
  <si>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</si>
  <si>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</si>
  <si>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</si>
  <si>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</si>
  <si>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</si>
  <si>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</si>
  <si>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</si>
  <si>
    <t xml:space="preserve">Florida State Inspectors General - Govenor's Council on Integrity and Efficiency </t>
  </si>
  <si>
    <t xml:space="preserve">17 total (15 State and 2 Federal Agencies </t>
  </si>
  <si>
    <t xml:space="preserve">Described proactive efforts conducted by the HHS OIG on ARRA funds.  Focused on Recipient Capability Audits performed by OAS.  </t>
  </si>
  <si>
    <t>Tallahassee, FL</t>
  </si>
  <si>
    <t>Washington Society of CPAs</t>
  </si>
  <si>
    <t xml:space="preserve">Multiple </t>
  </si>
  <si>
    <t xml:space="preserve">Enterprise Risk Management Mode used for Planning </t>
  </si>
  <si>
    <t>Seattle, WA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</si>
</sst>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4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3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3" xfId="2" applyBorder="1" applyAlignment="1">
      <alignment wrapText="1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7" fillId="0" borderId="6" xfId="2" applyBorder="1"/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0" borderId="21" xfId="2" applyNumberFormat="1" applyFont="1" applyFill="1" applyBorder="1" applyAlignment="1" applyProtection="1">
      <alignment horizontal="center" vertical="center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4" fontId="0" fillId="0" borderId="21" xfId="0" applyNumberFormat="1" applyBorder="1" applyAlignment="1" applyProtection="1">
      <alignment vertical="center" wrapText="1"/>
      <protection locked="0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59" xfId="2" applyFont="1" applyFill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59" xfId="2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0" fillId="0" borderId="60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6" borderId="59" xfId="2" applyFont="1" applyFill="1" applyBorder="1" applyAlignment="1" applyProtection="1">
      <alignment horizontal="left" vertical="center"/>
    </xf>
    <xf numFmtId="0" fontId="1" fillId="6" borderId="60" xfId="2" applyFont="1" applyFill="1" applyBorder="1" applyAlignment="1" applyProtection="1">
      <alignment horizontal="left" vertical="center"/>
    </xf>
    <xf numFmtId="0" fontId="1" fillId="6" borderId="61" xfId="2" applyFont="1" applyFill="1" applyBorder="1" applyAlignment="1" applyProtection="1">
      <alignment horizontal="left" vertical="center"/>
    </xf>
    <xf numFmtId="0" fontId="10" fillId="4" borderId="59" xfId="2" applyFont="1" applyFill="1" applyBorder="1" applyAlignment="1">
      <alignment horizontal="center" vertical="center" wrapText="1"/>
    </xf>
    <xf numFmtId="0" fontId="11" fillId="0" borderId="60" xfId="2" applyFont="1" applyBorder="1" applyAlignment="1" applyProtection="1">
      <alignment vertical="center"/>
    </xf>
    <xf numFmtId="0" fontId="0" fillId="0" borderId="61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59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4" borderId="60" xfId="2" applyFont="1" applyFill="1" applyBorder="1" applyAlignment="1">
      <alignment horizontal="center" vertical="center" wrapText="1"/>
    </xf>
    <xf numFmtId="0" fontId="10" fillId="4" borderId="61" xfId="2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2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65" fontId="10" fillId="4" borderId="59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2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" fillId="4" borderId="60" xfId="0" applyFont="1" applyFill="1" applyBorder="1" applyAlignment="1" applyProtection="1">
      <alignment horizontal="right" vertical="center" wrapText="1"/>
    </xf>
    <xf numFmtId="0" fontId="0" fillId="4" borderId="61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2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59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6" borderId="63" xfId="2" applyFont="1" applyFill="1" applyBorder="1" applyAlignment="1" applyProtection="1">
      <alignment horizontal="left" vertical="center"/>
    </xf>
    <xf numFmtId="0" fontId="0" fillId="0" borderId="64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0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Normal="100" workbookViewId="0">
      <selection activeCell="H19" sqref="H19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49" t="s">
        <v>227</v>
      </c>
      <c r="B1" s="350"/>
      <c r="C1" s="350"/>
      <c r="D1" s="350"/>
      <c r="E1" s="350"/>
      <c r="F1" s="350"/>
      <c r="G1" s="350"/>
      <c r="H1" s="350"/>
      <c r="I1" s="351"/>
      <c r="J1" s="344"/>
      <c r="K1" s="13"/>
      <c r="L1" s="11"/>
    </row>
    <row r="2" spans="1:12" ht="15">
      <c r="A2" s="359" t="s">
        <v>1</v>
      </c>
      <c r="B2" s="360"/>
      <c r="C2" s="352" t="s">
        <v>12</v>
      </c>
      <c r="D2" s="353"/>
      <c r="E2" s="353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1" t="s">
        <v>2</v>
      </c>
      <c r="B3" s="362"/>
      <c r="C3" s="354">
        <v>40694</v>
      </c>
      <c r="D3" s="355"/>
      <c r="E3" s="355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6" t="s">
        <v>3</v>
      </c>
      <c r="B5" s="358"/>
      <c r="C5" s="358"/>
      <c r="D5" s="358"/>
      <c r="E5" s="358"/>
      <c r="F5" s="358"/>
      <c r="G5" s="358"/>
      <c r="H5" s="358"/>
      <c r="I5" s="351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38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v>9346290</v>
      </c>
      <c r="G7" s="190">
        <v>9056745</v>
      </c>
      <c r="H7" s="208" t="s">
        <v>181</v>
      </c>
      <c r="I7" s="209"/>
      <c r="J7" s="338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39"/>
      <c r="K8" s="340"/>
      <c r="L8" s="336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1"/>
      <c r="K9" s="342"/>
      <c r="L9" s="337"/>
    </row>
    <row r="10" spans="1:12" s="10" customFormat="1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1"/>
      <c r="K10" s="342"/>
      <c r="L10" s="337"/>
    </row>
    <row r="11" spans="1:12" s="10" customFormat="1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1"/>
      <c r="K11" s="342"/>
      <c r="L11" s="337"/>
    </row>
    <row r="12" spans="1:12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38"/>
      <c r="K12" s="13"/>
      <c r="L12" s="11"/>
    </row>
    <row r="13" spans="1:12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38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38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3"/>
      <c r="L15" s="11"/>
    </row>
    <row r="16" spans="1:12" ht="13.5" thickBot="1">
      <c r="A16" s="356" t="s">
        <v>4</v>
      </c>
      <c r="B16" s="357"/>
      <c r="C16" s="357"/>
      <c r="D16" s="357"/>
      <c r="E16" s="357"/>
      <c r="F16" s="358"/>
      <c r="G16" s="358"/>
      <c r="H16" s="358"/>
      <c r="I16" s="358"/>
      <c r="J16" s="358"/>
      <c r="K16" s="351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3" t="s">
        <v>245</v>
      </c>
      <c r="K17" s="334" t="s">
        <v>246</v>
      </c>
    </row>
    <row r="18" spans="1:11" ht="25.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f>7943893+40290</f>
        <v>7984183</v>
      </c>
      <c r="H18" s="200">
        <f>7943893+40290</f>
        <v>7984183</v>
      </c>
      <c r="I18" s="198" t="s">
        <v>210</v>
      </c>
      <c r="J18" s="199">
        <f>1756662+152351</f>
        <v>1909013</v>
      </c>
      <c r="K18" s="200">
        <f>1756662+152351</f>
        <v>1909013</v>
      </c>
    </row>
    <row r="19" spans="1:11" s="9" customFormat="1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5"/>
      <c r="J25" s="91"/>
      <c r="K25" s="92"/>
    </row>
    <row r="26" spans="1:11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1:11" ht="15.75" customHeight="1">
      <c r="B27" s="59"/>
      <c r="I27" s="11"/>
    </row>
    <row r="28" spans="1:11">
      <c r="B28" s="59"/>
    </row>
    <row r="29" spans="1:11">
      <c r="B29" s="59"/>
    </row>
    <row r="30" spans="1:11">
      <c r="B30" s="59"/>
    </row>
    <row r="31" spans="1:11">
      <c r="B31" s="59"/>
    </row>
    <row r="32" spans="1:11">
      <c r="B32" s="59"/>
    </row>
    <row r="33" spans="2:2">
      <c r="B33" s="59"/>
    </row>
    <row r="34" spans="2:2">
      <c r="B34" s="59"/>
    </row>
    <row r="35" spans="2:2">
      <c r="B35" s="59"/>
    </row>
    <row r="36" spans="2:2">
      <c r="B36" s="59"/>
    </row>
    <row r="37" spans="2:2">
      <c r="B37" s="59"/>
    </row>
    <row r="38" spans="2:2">
      <c r="B38" s="59"/>
    </row>
    <row r="39" spans="2:2">
      <c r="B39" s="59"/>
    </row>
    <row r="40" spans="2:2">
      <c r="B40" s="59"/>
    </row>
    <row r="41" spans="2:2">
      <c r="B41" s="59"/>
    </row>
  </sheetData>
  <sheetProtection password="C4F4" sheet="1" formatCells="0" formatRows="0" insertRows="0"/>
  <dataConsolidate/>
  <mergeCells count="7">
    <mergeCell ref="A1:I1"/>
    <mergeCell ref="C2:E2"/>
    <mergeCell ref="C3:E3"/>
    <mergeCell ref="A16:K16"/>
    <mergeCell ref="A2:B2"/>
    <mergeCell ref="A3:B3"/>
    <mergeCell ref="A5:I5"/>
  </mergeCells>
  <phoneticPr fontId="0" type="noConversion"/>
  <dataValidations xWindow="288" yWindow="410" count="17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7" zoomScale="70" zoomScaleNormal="75" workbookViewId="0">
      <selection activeCell="G30" sqref="G30"/>
    </sheetView>
  </sheetViews>
  <sheetFormatPr defaultRowHeight="12.75"/>
  <cols>
    <col min="1" max="1" width="18.28515625" style="17" customWidth="1"/>
    <col min="2" max="2" width="22.85546875" style="17" customWidth="1"/>
    <col min="3" max="3" width="18.28515625" style="17" customWidth="1"/>
    <col min="4" max="4" width="1.5703125" style="17" customWidth="1"/>
    <col min="5" max="5" width="25.28515625" style="17" customWidth="1"/>
    <col min="6" max="6" width="18.28515625" style="17" customWidth="1"/>
    <col min="7" max="7" width="17.7109375" style="17" customWidth="1"/>
    <col min="8" max="16384" width="9.140625" style="17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20" t="s">
        <v>1</v>
      </c>
      <c r="B2" s="121" t="str">
        <f>'Financial Data'!C2</f>
        <v>Department of Health &amp; Human Services - OIG</v>
      </c>
      <c r="C2" s="299"/>
      <c r="D2" s="319"/>
      <c r="E2" s="298"/>
      <c r="F2" s="311"/>
      <c r="G2" s="312"/>
      <c r="H2" s="16"/>
    </row>
    <row r="3" spans="1:8" ht="30.75" thickBot="1">
      <c r="A3" s="110" t="s">
        <v>2</v>
      </c>
      <c r="B3" s="111">
        <f>'Financial Data'!C3</f>
        <v>40694</v>
      </c>
      <c r="C3" s="300"/>
      <c r="D3" s="313"/>
      <c r="E3" s="301"/>
      <c r="F3" s="302"/>
      <c r="G3" s="303"/>
      <c r="H3" s="16"/>
    </row>
    <row r="4" spans="1:8" ht="15" customHeight="1" thickBot="1">
      <c r="A4" s="276"/>
      <c r="B4" s="275"/>
      <c r="C4" s="304"/>
      <c r="D4" s="304"/>
      <c r="E4" s="305"/>
      <c r="F4" s="305"/>
      <c r="G4" s="305"/>
      <c r="H4" s="16"/>
    </row>
    <row r="5" spans="1:8" ht="20.25" customHeight="1" thickBot="1">
      <c r="A5" s="19"/>
      <c r="B5" s="370" t="s">
        <v>219</v>
      </c>
      <c r="C5" s="358"/>
      <c r="D5" s="358"/>
      <c r="E5" s="358"/>
      <c r="F5" s="351"/>
      <c r="G5" s="310"/>
      <c r="H5" s="16"/>
    </row>
    <row r="6" spans="1:8" s="24" customFormat="1" ht="15.75" customHeight="1">
      <c r="A6" s="308"/>
      <c r="B6" s="363" t="s">
        <v>240</v>
      </c>
      <c r="C6" s="364"/>
      <c r="D6" s="297"/>
      <c r="E6" s="363" t="s">
        <v>241</v>
      </c>
      <c r="F6" s="364"/>
      <c r="G6" s="19"/>
      <c r="H6" s="23"/>
    </row>
    <row r="7" spans="1:8" s="19" customFormat="1" ht="13.5" thickBot="1">
      <c r="A7" s="309"/>
      <c r="B7" s="365"/>
      <c r="C7" s="366"/>
      <c r="D7" s="315"/>
      <c r="E7" s="365"/>
      <c r="F7" s="366"/>
    </row>
    <row r="8" spans="1:8" s="29" customFormat="1" ht="50.1" customHeight="1">
      <c r="A8" s="307"/>
      <c r="B8" s="273" t="s">
        <v>221</v>
      </c>
      <c r="C8" s="320"/>
      <c r="D8" s="318"/>
      <c r="E8" s="273" t="s">
        <v>224</v>
      </c>
      <c r="F8" s="320"/>
    </row>
    <row r="9" spans="1:8" s="20" customFormat="1" ht="50.1" customHeight="1">
      <c r="A9" s="307"/>
      <c r="B9" s="274" t="s">
        <v>242</v>
      </c>
      <c r="C9" s="321"/>
      <c r="D9" s="318"/>
      <c r="E9" s="269" t="s">
        <v>225</v>
      </c>
      <c r="F9" s="323"/>
      <c r="G9" s="19"/>
      <c r="H9" s="25"/>
    </row>
    <row r="10" spans="1:8" s="169" customFormat="1" ht="50.1" customHeight="1" thickBot="1">
      <c r="A10" s="307"/>
      <c r="B10" s="272" t="s">
        <v>222</v>
      </c>
      <c r="C10" s="322"/>
      <c r="D10" s="314"/>
      <c r="E10" s="271" t="s">
        <v>226</v>
      </c>
      <c r="F10" s="324"/>
      <c r="G10" s="167"/>
      <c r="H10" s="168"/>
    </row>
    <row r="11" spans="1:8" s="20" customFormat="1" ht="15">
      <c r="A11" s="26"/>
      <c r="B11" s="27"/>
      <c r="C11" s="306"/>
      <c r="D11" s="306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8"/>
      <c r="D13" s="358"/>
      <c r="E13" s="358"/>
      <c r="F13" s="351"/>
      <c r="G13" s="310"/>
      <c r="H13" s="16"/>
    </row>
    <row r="14" spans="1:8" ht="15" customHeight="1">
      <c r="A14" s="308"/>
      <c r="B14" s="363" t="s">
        <v>240</v>
      </c>
      <c r="C14" s="364"/>
      <c r="D14" s="297"/>
      <c r="E14" s="363" t="s">
        <v>241</v>
      </c>
      <c r="F14" s="364"/>
      <c r="G14" s="19"/>
      <c r="H14" s="16"/>
    </row>
    <row r="15" spans="1:8" ht="13.5" thickBot="1">
      <c r="A15" s="309"/>
      <c r="B15" s="365"/>
      <c r="C15" s="366"/>
      <c r="D15" s="315"/>
      <c r="E15" s="365"/>
      <c r="F15" s="366"/>
      <c r="G15" s="19"/>
      <c r="H15" s="16"/>
    </row>
    <row r="16" spans="1:8" ht="50.1" customHeight="1">
      <c r="A16" s="307"/>
      <c r="B16" s="273" t="s">
        <v>223</v>
      </c>
      <c r="C16" s="320"/>
      <c r="D16" s="318"/>
      <c r="E16" s="273" t="s">
        <v>233</v>
      </c>
      <c r="F16" s="320"/>
      <c r="G16" s="19"/>
      <c r="H16" s="16"/>
    </row>
    <row r="17" spans="1:8" ht="50.1" customHeight="1">
      <c r="A17" s="307"/>
      <c r="B17" s="274" t="s">
        <v>243</v>
      </c>
      <c r="C17" s="321"/>
      <c r="D17" s="318"/>
      <c r="E17" s="269" t="s">
        <v>234</v>
      </c>
      <c r="F17" s="323"/>
      <c r="G17" s="19"/>
      <c r="H17" s="16"/>
    </row>
    <row r="18" spans="1:8" ht="50.1" customHeight="1" thickBot="1">
      <c r="A18" s="307"/>
      <c r="B18" s="272" t="s">
        <v>232</v>
      </c>
      <c r="C18" s="325"/>
      <c r="D18" s="314"/>
      <c r="E18" s="271" t="s">
        <v>235</v>
      </c>
      <c r="F18" s="326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8"/>
      <c r="D20" s="358"/>
      <c r="E20" s="358"/>
      <c r="F20" s="351"/>
      <c r="G20" s="310"/>
      <c r="H20" s="16"/>
    </row>
    <row r="21" spans="1:8" ht="15" customHeight="1">
      <c r="A21" s="308"/>
      <c r="B21" s="363" t="s">
        <v>240</v>
      </c>
      <c r="C21" s="364"/>
      <c r="D21" s="297"/>
      <c r="E21" s="363" t="s">
        <v>241</v>
      </c>
      <c r="F21" s="364"/>
      <c r="G21" s="19"/>
      <c r="H21" s="16"/>
    </row>
    <row r="22" spans="1:8" ht="13.5" thickBot="1">
      <c r="A22" s="309"/>
      <c r="B22" s="365"/>
      <c r="C22" s="366"/>
      <c r="D22" s="315"/>
      <c r="E22" s="365"/>
      <c r="F22" s="366"/>
      <c r="G22" s="19"/>
      <c r="H22" s="16"/>
    </row>
    <row r="23" spans="1:8" ht="50.1" customHeight="1">
      <c r="A23" s="307"/>
      <c r="B23" s="273" t="s">
        <v>272</v>
      </c>
      <c r="C23" s="320"/>
      <c r="D23" s="318"/>
      <c r="E23" s="273" t="s">
        <v>275</v>
      </c>
      <c r="F23" s="320">
        <v>2651327</v>
      </c>
      <c r="G23" s="19"/>
      <c r="H23" s="16"/>
    </row>
    <row r="24" spans="1:8" ht="50.1" customHeight="1">
      <c r="A24" s="307"/>
      <c r="B24" s="274" t="s">
        <v>273</v>
      </c>
      <c r="C24" s="321"/>
      <c r="D24" s="318"/>
      <c r="E24" s="269" t="s">
        <v>276</v>
      </c>
      <c r="F24" s="323">
        <v>418722</v>
      </c>
      <c r="G24" s="19"/>
      <c r="H24" s="16"/>
    </row>
    <row r="25" spans="1:8" ht="50.1" customHeight="1" thickBot="1">
      <c r="A25" s="307"/>
      <c r="B25" s="272" t="s">
        <v>274</v>
      </c>
      <c r="C25" s="325"/>
      <c r="D25" s="314"/>
      <c r="E25" s="271" t="s">
        <v>277</v>
      </c>
      <c r="F25" s="326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8"/>
      <c r="D27" s="358"/>
      <c r="E27" s="358"/>
      <c r="F27" s="351"/>
      <c r="G27" s="310"/>
      <c r="H27" s="16"/>
    </row>
    <row r="28" spans="1:8" ht="15" customHeight="1">
      <c r="A28" s="308"/>
      <c r="B28" s="363" t="s">
        <v>240</v>
      </c>
      <c r="C28" s="364"/>
      <c r="D28" s="297"/>
      <c r="E28" s="363" t="s">
        <v>241</v>
      </c>
      <c r="F28" s="364"/>
      <c r="G28" s="19"/>
      <c r="H28" s="16"/>
    </row>
    <row r="29" spans="1:8" ht="13.5" thickBot="1">
      <c r="A29" s="309"/>
      <c r="B29" s="365"/>
      <c r="C29" s="366"/>
      <c r="D29" s="315"/>
      <c r="E29" s="365"/>
      <c r="F29" s="366"/>
      <c r="G29" s="19"/>
      <c r="H29" s="16"/>
    </row>
    <row r="30" spans="1:8" ht="50.1" customHeight="1">
      <c r="A30" s="307"/>
      <c r="B30" s="273" t="s">
        <v>214</v>
      </c>
      <c r="C30" s="327">
        <f>C8+C16+C23</f>
        <v>0</v>
      </c>
      <c r="D30" s="316"/>
      <c r="E30" s="273" t="s">
        <v>217</v>
      </c>
      <c r="F30" s="327">
        <f>F8+F16+F23</f>
        <v>2651327</v>
      </c>
      <c r="G30" s="19"/>
      <c r="H30" s="16"/>
    </row>
    <row r="31" spans="1:8" ht="50.1" customHeight="1">
      <c r="A31" s="307"/>
      <c r="B31" s="274" t="s">
        <v>244</v>
      </c>
      <c r="C31" s="327">
        <f>C9+C17+C24</f>
        <v>0</v>
      </c>
      <c r="D31" s="316"/>
      <c r="E31" s="269" t="s">
        <v>216</v>
      </c>
      <c r="F31" s="327">
        <f>F9+F17+F24</f>
        <v>418722</v>
      </c>
      <c r="G31" s="19"/>
      <c r="H31" s="16"/>
    </row>
    <row r="32" spans="1:8" ht="61.5" customHeight="1" thickBot="1">
      <c r="A32" s="307"/>
      <c r="B32" s="271" t="s">
        <v>215</v>
      </c>
      <c r="C32" s="328">
        <f>C10+C18+C25</f>
        <v>0</v>
      </c>
      <c r="D32" s="317"/>
      <c r="E32" s="271" t="s">
        <v>218</v>
      </c>
      <c r="F32" s="328">
        <f>F10+F18+F25</f>
        <v>0</v>
      </c>
      <c r="G32" s="19"/>
      <c r="H32" s="16"/>
    </row>
    <row r="33" spans="1:8">
      <c r="A33" s="19"/>
      <c r="B33" s="19"/>
      <c r="C33" s="19"/>
      <c r="D33" s="19"/>
      <c r="E33" s="19"/>
      <c r="F33" s="19"/>
      <c r="G33" s="19"/>
      <c r="H33" s="16"/>
    </row>
    <row r="34" spans="1:8">
      <c r="A34" s="19"/>
      <c r="B34" s="19"/>
      <c r="C34" s="19"/>
      <c r="D34" s="19"/>
      <c r="E34" s="19"/>
      <c r="F34" s="19"/>
      <c r="G34" s="19"/>
      <c r="H34" s="16"/>
    </row>
    <row r="35" spans="1:8">
      <c r="A35" s="19"/>
      <c r="B35" s="19"/>
      <c r="C35" s="19"/>
      <c r="D35" s="19"/>
      <c r="E35" s="19"/>
      <c r="F35" s="19"/>
      <c r="G35" s="19"/>
      <c r="H35" s="16"/>
    </row>
    <row r="36" spans="1:8">
      <c r="A36" s="19"/>
      <c r="B36" s="19"/>
      <c r="C36" s="19"/>
      <c r="D36" s="19"/>
      <c r="E36" s="19"/>
      <c r="F36" s="19"/>
      <c r="G36" s="19"/>
      <c r="H36" s="16"/>
    </row>
    <row r="37" spans="1:8">
      <c r="A37" s="19"/>
      <c r="B37" s="19"/>
      <c r="C37" s="19"/>
      <c r="D37" s="19"/>
      <c r="E37" s="19"/>
      <c r="F37" s="19"/>
      <c r="G37" s="19"/>
      <c r="H37" s="16"/>
    </row>
    <row r="38" spans="1:8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dataConsolidate/>
  <mergeCells count="13"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5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topLeftCell="A10" zoomScale="75" zoomScaleNormal="75" workbookViewId="0">
      <selection activeCell="L24" sqref="L24"/>
    </sheetView>
  </sheetViews>
  <sheetFormatPr defaultRowHeight="12.75"/>
  <cols>
    <col min="1" max="1" width="20.7109375" style="17" customWidth="1"/>
    <col min="2" max="2" width="14.5703125" style="17" customWidth="1"/>
    <col min="3" max="3" width="16" style="17" customWidth="1"/>
    <col min="4" max="4" width="17.140625" style="17" customWidth="1"/>
    <col min="5" max="5" width="17.4257812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/>
  </cols>
  <sheetData>
    <row r="1" spans="1:23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371"/>
      <c r="J1" s="371"/>
      <c r="K1" s="371"/>
      <c r="L1" s="371"/>
      <c r="M1" s="371"/>
      <c r="N1" s="350"/>
      <c r="O1" s="372"/>
      <c r="P1" s="16"/>
    </row>
    <row r="2" spans="1:23" ht="15">
      <c r="A2" s="120" t="s">
        <v>1</v>
      </c>
      <c r="B2" s="121" t="str">
        <f>'Financial Data'!C2</f>
        <v>Department of Health &amp; Human Services - OIG</v>
      </c>
      <c r="C2" s="122"/>
      <c r="D2" s="123"/>
      <c r="E2" s="123"/>
      <c r="F2" s="123"/>
      <c r="G2" s="123"/>
      <c r="H2" s="123"/>
      <c r="I2" s="373"/>
      <c r="J2" s="374"/>
      <c r="K2" s="374"/>
      <c r="L2" s="374"/>
      <c r="M2" s="374"/>
      <c r="N2" s="374"/>
      <c r="O2" s="375"/>
      <c r="P2" s="16"/>
    </row>
    <row r="3" spans="1:23" ht="15.75" thickBot="1">
      <c r="A3" s="110" t="s">
        <v>2</v>
      </c>
      <c r="B3" s="111">
        <f>'Financial Data'!C3</f>
        <v>40694</v>
      </c>
      <c r="C3" s="112"/>
      <c r="D3" s="113"/>
      <c r="E3" s="113"/>
      <c r="F3" s="113"/>
      <c r="G3" s="113"/>
      <c r="H3" s="113"/>
      <c r="I3" s="376"/>
      <c r="J3" s="377"/>
      <c r="K3" s="377"/>
      <c r="L3" s="377"/>
      <c r="M3" s="377"/>
      <c r="N3" s="377"/>
      <c r="O3" s="378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2" t="s">
        <v>171</v>
      </c>
      <c r="B5" s="350"/>
      <c r="C5" s="350"/>
      <c r="D5" s="372"/>
      <c r="E5" s="13"/>
      <c r="F5" s="228"/>
      <c r="G5" s="228"/>
      <c r="H5" s="35"/>
      <c r="I5" s="13"/>
      <c r="J5" s="13"/>
      <c r="K5" s="383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2" t="s">
        <v>238</v>
      </c>
      <c r="F6" s="13"/>
      <c r="G6" s="228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346">
        <v>10.61</v>
      </c>
      <c r="C7" s="346">
        <v>33.92</v>
      </c>
      <c r="D7" s="287">
        <v>0</v>
      </c>
      <c r="E7" s="293">
        <f>SUM(B7:D7)</f>
        <v>44.53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347">
        <v>10.61</v>
      </c>
      <c r="C8" s="347">
        <v>35.479999999999997</v>
      </c>
      <c r="D8" s="289">
        <f>21.08+2.86</f>
        <v>23.939999999999998</v>
      </c>
      <c r="E8" s="294">
        <f>SUM(B8:D8)</f>
        <v>70.03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348">
        <v>38.72</v>
      </c>
      <c r="C9" s="348">
        <v>66.12</v>
      </c>
      <c r="D9" s="295">
        <f>13.82+0.41</f>
        <v>14.23</v>
      </c>
      <c r="E9" s="296">
        <f>SUM(B9:D9)</f>
        <v>119.07000000000001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31" customFormat="1" ht="30" customHeight="1" thickBot="1">
      <c r="A11" s="363" t="s">
        <v>49</v>
      </c>
      <c r="B11" s="379"/>
      <c r="C11" s="363" t="s">
        <v>112</v>
      </c>
      <c r="D11" s="380"/>
      <c r="E11" s="379"/>
      <c r="F11" s="363" t="s">
        <v>5</v>
      </c>
      <c r="G11" s="381"/>
      <c r="H11" s="380"/>
      <c r="I11" s="379"/>
      <c r="J11" s="363" t="s">
        <v>111</v>
      </c>
      <c r="K11" s="380"/>
      <c r="L11" s="379"/>
      <c r="M11" s="425" t="s">
        <v>140</v>
      </c>
      <c r="N11" s="402"/>
      <c r="O11" s="401"/>
      <c r="P11" s="30"/>
    </row>
    <row r="12" spans="1:23" s="29" customFormat="1" ht="15.75" thickBot="1">
      <c r="A12" s="370" t="s">
        <v>50</v>
      </c>
      <c r="B12" s="401"/>
      <c r="C12" s="370" t="s">
        <v>50</v>
      </c>
      <c r="D12" s="402"/>
      <c r="E12" s="401"/>
      <c r="F12" s="370" t="s">
        <v>50</v>
      </c>
      <c r="G12" s="384"/>
      <c r="H12" s="384"/>
      <c r="I12" s="385"/>
      <c r="J12" s="370" t="s">
        <v>50</v>
      </c>
      <c r="K12" s="384"/>
      <c r="L12" s="385"/>
      <c r="M12" s="426" t="s">
        <v>50</v>
      </c>
      <c r="N12" s="427"/>
      <c r="O12" s="428"/>
    </row>
    <row r="13" spans="1:23" s="18" customFormat="1" ht="45.75" customHeight="1" thickBot="1">
      <c r="A13" s="114" t="s">
        <v>53</v>
      </c>
      <c r="B13" s="115">
        <f>7</f>
        <v>7</v>
      </c>
      <c r="C13" s="116"/>
      <c r="D13" s="117" t="s">
        <v>53</v>
      </c>
      <c r="E13" s="118">
        <v>1</v>
      </c>
      <c r="F13" s="80"/>
      <c r="G13" s="243"/>
      <c r="H13" s="50" t="s">
        <v>175</v>
      </c>
      <c r="I13" s="150">
        <v>1</v>
      </c>
      <c r="J13" s="116"/>
      <c r="K13" s="256" t="s">
        <v>143</v>
      </c>
      <c r="L13" s="229">
        <f>11+1</f>
        <v>12</v>
      </c>
      <c r="M13" s="132"/>
      <c r="N13" s="154" t="s">
        <v>135</v>
      </c>
      <c r="O13" s="93">
        <v>0</v>
      </c>
      <c r="P13" s="131"/>
    </row>
    <row r="14" spans="1:23" s="18" customFormat="1" ht="30.75" thickBot="1">
      <c r="A14" s="404"/>
      <c r="B14" s="405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17</v>
      </c>
      <c r="J14" s="83"/>
      <c r="K14" s="257" t="s">
        <v>144</v>
      </c>
      <c r="L14" s="230">
        <f>63+6</f>
        <v>69</v>
      </c>
      <c r="M14" s="133"/>
      <c r="N14" s="153" t="s">
        <v>134</v>
      </c>
      <c r="O14" s="231">
        <v>0</v>
      </c>
      <c r="P14" s="21"/>
    </row>
    <row r="15" spans="1:23" s="18" customFormat="1" ht="45">
      <c r="A15" s="406"/>
      <c r="B15" s="407"/>
      <c r="C15" s="409"/>
      <c r="D15" s="410"/>
      <c r="E15" s="411"/>
      <c r="F15" s="83"/>
      <c r="G15" s="244"/>
      <c r="H15" s="78" t="s">
        <v>110</v>
      </c>
      <c r="I15" s="151">
        <v>0</v>
      </c>
      <c r="J15" s="83"/>
      <c r="K15" s="257" t="s">
        <v>122</v>
      </c>
      <c r="L15" s="230">
        <f>4</f>
        <v>4</v>
      </c>
      <c r="M15" s="133"/>
      <c r="N15" s="152" t="s">
        <v>136</v>
      </c>
      <c r="O15" s="231">
        <v>0</v>
      </c>
      <c r="P15" s="21"/>
    </row>
    <row r="16" spans="1:23" s="18" customFormat="1" ht="45.75" thickBot="1">
      <c r="A16" s="406"/>
      <c r="B16" s="407"/>
      <c r="C16" s="412"/>
      <c r="D16" s="413"/>
      <c r="E16" s="414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2</v>
      </c>
      <c r="P16" s="21"/>
    </row>
    <row r="17" spans="1:16" s="18" customFormat="1" ht="45">
      <c r="A17" s="408"/>
      <c r="B17" s="407"/>
      <c r="C17" s="412"/>
      <c r="D17" s="413"/>
      <c r="E17" s="414"/>
      <c r="F17" s="84"/>
      <c r="G17" s="245"/>
      <c r="H17" s="81" t="s">
        <v>55</v>
      </c>
      <c r="I17" s="261">
        <v>0</v>
      </c>
      <c r="J17" s="251"/>
      <c r="K17" s="255" t="s">
        <v>142</v>
      </c>
      <c r="L17" s="253">
        <v>0</v>
      </c>
      <c r="M17" s="417"/>
      <c r="N17" s="418"/>
      <c r="O17" s="419"/>
      <c r="P17" s="21"/>
    </row>
    <row r="18" spans="1:16" s="18" customFormat="1" ht="45.75" thickBot="1">
      <c r="A18" s="408"/>
      <c r="B18" s="407"/>
      <c r="C18" s="412"/>
      <c r="D18" s="413"/>
      <c r="E18" s="414"/>
      <c r="F18" s="85"/>
      <c r="G18" s="246"/>
      <c r="H18" s="262" t="s">
        <v>239</v>
      </c>
      <c r="I18" s="329">
        <v>0</v>
      </c>
      <c r="J18" s="252"/>
      <c r="K18" s="258" t="s">
        <v>213</v>
      </c>
      <c r="L18" s="332">
        <v>1</v>
      </c>
      <c r="M18" s="417"/>
      <c r="N18" s="420"/>
      <c r="O18" s="421"/>
      <c r="P18" s="21"/>
    </row>
    <row r="19" spans="1:16" s="18" customFormat="1" ht="15.75" thickBot="1">
      <c r="A19" s="408"/>
      <c r="B19" s="407"/>
      <c r="C19" s="412"/>
      <c r="D19" s="413"/>
      <c r="E19" s="414"/>
      <c r="F19" s="259"/>
      <c r="G19" s="260"/>
      <c r="J19" s="224"/>
      <c r="K19" s="429"/>
      <c r="L19" s="419"/>
      <c r="M19" s="417"/>
      <c r="N19" s="420"/>
      <c r="O19" s="421"/>
      <c r="P19" s="21"/>
    </row>
    <row r="20" spans="1:16" ht="15.75" thickBot="1">
      <c r="A20" s="403" t="s">
        <v>123</v>
      </c>
      <c r="B20" s="401"/>
      <c r="C20" s="386" t="s">
        <v>123</v>
      </c>
      <c r="D20" s="387"/>
      <c r="E20" s="387"/>
      <c r="F20" s="386" t="s">
        <v>123</v>
      </c>
      <c r="G20" s="387"/>
      <c r="H20" s="387"/>
      <c r="I20" s="388"/>
      <c r="J20" s="386" t="s">
        <v>123</v>
      </c>
      <c r="K20" s="387"/>
      <c r="L20" s="388"/>
      <c r="M20" s="422" t="s">
        <v>123</v>
      </c>
      <c r="N20" s="423"/>
      <c r="O20" s="424"/>
      <c r="P20" s="16"/>
    </row>
    <row r="21" spans="1:16" ht="45.75" thickBot="1">
      <c r="A21" s="98" t="s">
        <v>53</v>
      </c>
      <c r="B21" s="99">
        <v>101</v>
      </c>
      <c r="C21" s="100"/>
      <c r="D21" s="101" t="s">
        <v>53</v>
      </c>
      <c r="E21" s="102">
        <v>7</v>
      </c>
      <c r="F21" s="124"/>
      <c r="G21" s="247"/>
      <c r="H21" s="125" t="s">
        <v>110</v>
      </c>
      <c r="I21" s="126">
        <v>14</v>
      </c>
      <c r="J21" s="127"/>
      <c r="K21" s="235" t="s">
        <v>122</v>
      </c>
      <c r="L21" s="236">
        <v>144</v>
      </c>
      <c r="M21" s="237"/>
      <c r="N21" s="238" t="s">
        <v>135</v>
      </c>
      <c r="O21" s="93">
        <v>48</v>
      </c>
      <c r="P21" s="16"/>
    </row>
    <row r="22" spans="1:16" ht="45.75" thickBot="1">
      <c r="A22" s="389"/>
      <c r="B22" s="390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>
        <v>0</v>
      </c>
      <c r="M22" s="241"/>
      <c r="N22" s="242" t="s">
        <v>134</v>
      </c>
      <c r="O22" s="231">
        <v>4861</v>
      </c>
      <c r="P22" s="16"/>
    </row>
    <row r="23" spans="1:16" ht="45">
      <c r="A23" s="391"/>
      <c r="B23" s="392"/>
      <c r="C23" s="397"/>
      <c r="D23" s="398"/>
      <c r="E23" s="390"/>
      <c r="F23" s="129"/>
      <c r="G23" s="249"/>
      <c r="H23" s="103" t="s">
        <v>55</v>
      </c>
      <c r="I23" s="105">
        <v>9</v>
      </c>
      <c r="J23" s="107"/>
      <c r="K23" s="239" t="s">
        <v>142</v>
      </c>
      <c r="L23" s="240">
        <v>89</v>
      </c>
      <c r="M23" s="241"/>
      <c r="N23" s="242" t="s">
        <v>136</v>
      </c>
      <c r="O23" s="231">
        <v>12038</v>
      </c>
      <c r="P23" s="16"/>
    </row>
    <row r="24" spans="1:16" ht="45.75" thickBot="1">
      <c r="A24" s="393"/>
      <c r="B24" s="394"/>
      <c r="C24" s="393"/>
      <c r="D24" s="399"/>
      <c r="E24" s="394"/>
      <c r="F24" s="130"/>
      <c r="G24" s="250"/>
      <c r="H24" s="283" t="s">
        <v>239</v>
      </c>
      <c r="I24" s="330">
        <v>0</v>
      </c>
      <c r="J24" s="254"/>
      <c r="K24" s="255" t="s">
        <v>213</v>
      </c>
      <c r="L24" s="331">
        <v>5</v>
      </c>
      <c r="M24" s="263"/>
      <c r="N24" s="264" t="s">
        <v>141</v>
      </c>
      <c r="O24" s="265">
        <v>51</v>
      </c>
      <c r="P24" s="16"/>
    </row>
    <row r="25" spans="1:16" ht="46.5" customHeight="1" thickBot="1">
      <c r="A25" s="395"/>
      <c r="B25" s="396"/>
      <c r="C25" s="395"/>
      <c r="D25" s="400"/>
      <c r="E25" s="396"/>
      <c r="F25" s="281"/>
      <c r="G25" s="282"/>
      <c r="H25" s="266" t="s">
        <v>121</v>
      </c>
      <c r="I25" s="267">
        <f>SUM(I21:I24)</f>
        <v>23</v>
      </c>
      <c r="J25" s="280"/>
      <c r="K25" s="277" t="s">
        <v>121</v>
      </c>
      <c r="L25" s="278">
        <f>SUM(L21:L24)</f>
        <v>238</v>
      </c>
      <c r="M25" s="279"/>
      <c r="N25" s="415"/>
      <c r="O25" s="416"/>
      <c r="P25" s="16"/>
    </row>
    <row r="26" spans="1:1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phoneticPr fontId="0" type="noConversion"/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1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19" sqref="B19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30" t="s">
        <v>230</v>
      </c>
      <c r="B1" s="431"/>
    </row>
    <row r="2" spans="1:2" ht="15" customHeight="1">
      <c r="A2" s="140" t="s">
        <v>1</v>
      </c>
      <c r="B2" s="108" t="str">
        <f>'Financial Data'!C2</f>
        <v>Department of Health &amp; Human Services - OIG</v>
      </c>
    </row>
    <row r="3" spans="1:2" ht="15" customHeight="1" thickBot="1">
      <c r="A3" s="141" t="s">
        <v>2</v>
      </c>
      <c r="B3" s="109">
        <f>'Financial Data'!C3</f>
        <v>40694</v>
      </c>
    </row>
    <row r="4" spans="1:2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>
      <c r="A6" s="138">
        <v>1</v>
      </c>
      <c r="B6" s="52" t="s">
        <v>279</v>
      </c>
    </row>
    <row r="7" spans="1:2">
      <c r="A7" s="139">
        <v>2</v>
      </c>
      <c r="B7" s="51"/>
    </row>
    <row r="8" spans="1:2">
      <c r="A8" s="139">
        <v>3</v>
      </c>
      <c r="B8" s="51"/>
    </row>
    <row r="9" spans="1:2">
      <c r="A9" s="139">
        <v>4</v>
      </c>
      <c r="B9" s="51"/>
    </row>
    <row r="10" spans="1:2">
      <c r="A10" s="139">
        <v>5</v>
      </c>
      <c r="B10" s="51"/>
    </row>
    <row r="11" spans="1:2">
      <c r="A11" s="139">
        <v>6</v>
      </c>
      <c r="B11" s="51"/>
    </row>
    <row r="12" spans="1:2">
      <c r="A12" s="139">
        <v>7</v>
      </c>
      <c r="B12" s="51"/>
    </row>
    <row r="13" spans="1:2">
      <c r="A13" s="139">
        <v>8</v>
      </c>
      <c r="B13" s="51"/>
    </row>
    <row r="14" spans="1:2">
      <c r="A14" s="139">
        <v>9</v>
      </c>
      <c r="B14" s="51"/>
    </row>
    <row r="15" spans="1:2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>
      <c r="A18" s="138">
        <v>1</v>
      </c>
      <c r="B18" s="52" t="s">
        <v>279</v>
      </c>
    </row>
    <row r="19" spans="1:2">
      <c r="A19" s="139">
        <v>2</v>
      </c>
      <c r="B19" s="51"/>
    </row>
    <row r="20" spans="1:2">
      <c r="A20" s="139">
        <v>3</v>
      </c>
      <c r="B20" s="51"/>
    </row>
    <row r="21" spans="1:2">
      <c r="A21" s="139">
        <v>4</v>
      </c>
      <c r="B21" s="51"/>
    </row>
    <row r="22" spans="1:2">
      <c r="A22" s="139">
        <v>5</v>
      </c>
      <c r="B22" s="51"/>
    </row>
    <row r="23" spans="1:2">
      <c r="A23" s="139">
        <v>6</v>
      </c>
      <c r="B23" s="51"/>
    </row>
    <row r="24" spans="1:2">
      <c r="A24" s="139">
        <v>7</v>
      </c>
      <c r="B24" s="51"/>
    </row>
    <row r="25" spans="1:2">
      <c r="A25" s="139">
        <v>8</v>
      </c>
      <c r="B25" s="51"/>
    </row>
    <row r="26" spans="1:2">
      <c r="A26" s="139">
        <v>9</v>
      </c>
      <c r="B26" s="51"/>
    </row>
    <row r="27" spans="1:2">
      <c r="A27" s="139">
        <v>10</v>
      </c>
      <c r="B27" s="51"/>
    </row>
    <row r="28" spans="1:2">
      <c r="B28" s="53"/>
    </row>
    <row r="29" spans="1:2">
      <c r="B29" s="53"/>
    </row>
    <row r="30" spans="1:2">
      <c r="B30" s="53"/>
    </row>
    <row r="31" spans="1:2">
      <c r="B31" s="53"/>
    </row>
    <row r="32" spans="1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4"/>
    </row>
    <row r="40" spans="2:2">
      <c r="B40" s="54"/>
    </row>
    <row r="41" spans="2:2">
      <c r="B41" s="54"/>
    </row>
    <row r="42" spans="2:2">
      <c r="B42" s="54"/>
    </row>
    <row r="43" spans="2:2">
      <c r="B43" s="54"/>
    </row>
    <row r="44" spans="2:2">
      <c r="B44" s="54"/>
    </row>
    <row r="45" spans="2:2">
      <c r="B45" s="54"/>
    </row>
    <row r="46" spans="2:2">
      <c r="B46" s="54"/>
    </row>
    <row r="47" spans="2:2">
      <c r="B47" s="54"/>
    </row>
    <row r="48" spans="2:2">
      <c r="B48" s="54"/>
    </row>
    <row r="49" spans="2:2">
      <c r="B49" s="54"/>
    </row>
    <row r="50" spans="2:2">
      <c r="B50" s="54"/>
    </row>
    <row r="51" spans="2:2">
      <c r="B51" s="54"/>
    </row>
    <row r="52" spans="2:2">
      <c r="B52" s="54"/>
    </row>
    <row r="53" spans="2:2">
      <c r="B53" s="54"/>
    </row>
    <row r="54" spans="2:2">
      <c r="B54" s="54"/>
    </row>
    <row r="55" spans="2:2">
      <c r="B55" s="54"/>
    </row>
    <row r="56" spans="2:2">
      <c r="B56" s="54"/>
    </row>
    <row r="57" spans="2:2">
      <c r="B57" s="54"/>
    </row>
    <row r="58" spans="2:2">
      <c r="B58" s="54"/>
    </row>
    <row r="59" spans="2:2">
      <c r="B59" s="54"/>
    </row>
    <row r="60" spans="2:2">
      <c r="B60" s="54"/>
    </row>
    <row r="61" spans="2:2">
      <c r="B61" s="54"/>
    </row>
    <row r="62" spans="2:2">
      <c r="B62" s="54"/>
    </row>
    <row r="63" spans="2:2">
      <c r="B63" s="54"/>
    </row>
    <row r="64" spans="2:2">
      <c r="B64" s="54"/>
    </row>
    <row r="65" spans="2:2">
      <c r="B65" s="54"/>
    </row>
    <row r="66" spans="2:2">
      <c r="B66" s="54"/>
    </row>
    <row r="67" spans="2:2">
      <c r="B67" s="54"/>
    </row>
    <row r="68" spans="2:2">
      <c r="B68" s="54"/>
    </row>
    <row r="69" spans="2:2">
      <c r="B69" s="54"/>
    </row>
    <row r="70" spans="2:2">
      <c r="B70" s="54"/>
    </row>
    <row r="71" spans="2:2">
      <c r="B71" s="54"/>
    </row>
    <row r="72" spans="2:2">
      <c r="B72" s="54"/>
    </row>
    <row r="73" spans="2:2">
      <c r="B73" s="54"/>
    </row>
    <row r="74" spans="2:2">
      <c r="B74" s="54"/>
    </row>
    <row r="75" spans="2:2">
      <c r="B75" s="54"/>
    </row>
    <row r="76" spans="2:2">
      <c r="B76" s="54"/>
    </row>
    <row r="77" spans="2:2">
      <c r="B77" s="54"/>
    </row>
    <row r="78" spans="2:2">
      <c r="B78" s="54"/>
    </row>
    <row r="79" spans="2:2">
      <c r="B79" s="54"/>
    </row>
    <row r="80" spans="2:2">
      <c r="B80" s="54"/>
    </row>
    <row r="81" spans="2:2">
      <c r="B81" s="54"/>
    </row>
    <row r="82" spans="2:2">
      <c r="B82" s="54"/>
    </row>
    <row r="83" spans="2:2">
      <c r="B83" s="54"/>
    </row>
    <row r="84" spans="2:2">
      <c r="B84" s="54"/>
    </row>
    <row r="85" spans="2:2">
      <c r="B85" s="54"/>
    </row>
    <row r="86" spans="2:2">
      <c r="B86" s="54"/>
    </row>
    <row r="87" spans="2:2">
      <c r="B87" s="54"/>
    </row>
    <row r="88" spans="2:2">
      <c r="B88" s="54"/>
    </row>
    <row r="89" spans="2:2">
      <c r="B89" s="54"/>
    </row>
    <row r="90" spans="2:2">
      <c r="B90" s="54"/>
    </row>
    <row r="91" spans="2:2">
      <c r="B91" s="54"/>
    </row>
    <row r="92" spans="2:2">
      <c r="B92" s="54"/>
    </row>
    <row r="93" spans="2:2">
      <c r="B93" s="54"/>
    </row>
    <row r="94" spans="2:2">
      <c r="B94" s="54"/>
    </row>
    <row r="95" spans="2:2">
      <c r="B95" s="54"/>
    </row>
    <row r="96" spans="2:2">
      <c r="B96" s="54"/>
    </row>
    <row r="97" spans="2:2">
      <c r="B97" s="54"/>
    </row>
    <row r="98" spans="2:2">
      <c r="B98" s="54"/>
    </row>
    <row r="99" spans="2:2">
      <c r="B99" s="54"/>
    </row>
    <row r="100" spans="2:2">
      <c r="B100" s="54"/>
    </row>
    <row r="101" spans="2:2">
      <c r="B101" s="54"/>
    </row>
    <row r="102" spans="2:2">
      <c r="B102" s="54"/>
    </row>
    <row r="103" spans="2:2">
      <c r="B103" s="54"/>
    </row>
    <row r="104" spans="2:2">
      <c r="B104" s="54"/>
    </row>
    <row r="105" spans="2:2">
      <c r="B105" s="54"/>
    </row>
    <row r="106" spans="2:2">
      <c r="B106" s="54"/>
    </row>
    <row r="107" spans="2:2">
      <c r="B107" s="54"/>
    </row>
    <row r="108" spans="2:2">
      <c r="B108" s="54"/>
    </row>
    <row r="109" spans="2:2">
      <c r="B109" s="54"/>
    </row>
    <row r="110" spans="2:2">
      <c r="B110" s="54"/>
    </row>
    <row r="111" spans="2:2">
      <c r="B111" s="54"/>
    </row>
    <row r="112" spans="2:2">
      <c r="B112" s="54"/>
    </row>
    <row r="113" spans="2:2">
      <c r="B113" s="54"/>
    </row>
    <row r="114" spans="2:2">
      <c r="B114" s="54"/>
    </row>
    <row r="115" spans="2:2">
      <c r="B115" s="54"/>
    </row>
    <row r="116" spans="2:2">
      <c r="B116" s="54"/>
    </row>
    <row r="117" spans="2:2">
      <c r="B117" s="54"/>
    </row>
    <row r="118" spans="2:2">
      <c r="B118" s="54"/>
    </row>
    <row r="119" spans="2:2">
      <c r="B119" s="54"/>
    </row>
    <row r="120" spans="2:2">
      <c r="B120" s="54"/>
    </row>
  </sheetData>
  <sheetProtection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Normal="100" workbookViewId="0">
      <selection activeCell="A30" sqref="A30"/>
    </sheetView>
  </sheetViews>
  <sheetFormatPr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67" t="s">
        <v>231</v>
      </c>
      <c r="B1" s="437"/>
      <c r="C1" s="350"/>
      <c r="D1" s="350"/>
      <c r="E1" s="350"/>
      <c r="F1" s="350"/>
      <c r="G1" s="350"/>
      <c r="H1" s="350"/>
      <c r="I1" s="350"/>
      <c r="J1" s="372"/>
      <c r="K1" s="148"/>
    </row>
    <row r="2" spans="1:11" ht="15" customHeight="1">
      <c r="A2" s="143" t="s">
        <v>1</v>
      </c>
      <c r="B2" s="146" t="str">
        <f>'Financial Data'!C2</f>
        <v>Department of Health &amp; Human Services - OIG</v>
      </c>
      <c r="C2" s="147"/>
      <c r="D2" s="438"/>
      <c r="E2" s="439"/>
      <c r="F2" s="439"/>
      <c r="G2" s="439"/>
      <c r="H2" s="439"/>
      <c r="I2" s="439"/>
      <c r="J2" s="440"/>
      <c r="K2" s="134"/>
    </row>
    <row r="3" spans="1:11" ht="15" customHeight="1" thickBot="1">
      <c r="A3" s="144" t="s">
        <v>2</v>
      </c>
      <c r="B3" s="145">
        <f>'Financial Data'!C3</f>
        <v>40694</v>
      </c>
      <c r="C3" s="95"/>
      <c r="D3" s="441"/>
      <c r="E3" s="442"/>
      <c r="F3" s="442"/>
      <c r="G3" s="442"/>
      <c r="H3" s="442"/>
      <c r="I3" s="442"/>
      <c r="J3" s="443"/>
      <c r="K3" s="134"/>
    </row>
    <row r="4" spans="1:11" s="156" customFormat="1" ht="15.75" thickBot="1">
      <c r="A4" s="162"/>
      <c r="B4" s="163"/>
      <c r="C4" s="159"/>
      <c r="D4" s="159"/>
      <c r="E4" s="433"/>
      <c r="F4" s="433"/>
      <c r="G4" s="413"/>
      <c r="H4" s="413"/>
      <c r="I4" s="413"/>
      <c r="J4" s="413"/>
      <c r="K4" s="134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>
      <c r="A7" s="160">
        <v>1</v>
      </c>
      <c r="B7" s="170"/>
      <c r="C7" s="51"/>
      <c r="D7" s="51"/>
      <c r="E7" s="51"/>
      <c r="F7" s="216"/>
      <c r="G7" s="51"/>
      <c r="H7" s="170"/>
      <c r="I7" s="181">
        <f>G7*H7</f>
        <v>0</v>
      </c>
      <c r="J7" s="225"/>
      <c r="K7" s="134"/>
    </row>
    <row r="8" spans="1:11">
      <c r="A8" s="160">
        <f>A7+1</f>
        <v>2</v>
      </c>
      <c r="B8" s="51"/>
      <c r="C8" s="51"/>
      <c r="D8" s="51"/>
      <c r="E8" s="51"/>
      <c r="F8" s="216"/>
      <c r="G8" s="51"/>
      <c r="H8" s="51"/>
      <c r="I8" s="181">
        <f t="shared" ref="I8:I21" si="0">G8*H8</f>
        <v>0</v>
      </c>
      <c r="J8" s="225"/>
      <c r="K8" s="134"/>
    </row>
    <row r="9" spans="1:11">
      <c r="A9" s="160">
        <f t="shared" ref="A9:A21" si="1">A8+1</f>
        <v>3</v>
      </c>
      <c r="B9" s="51"/>
      <c r="C9" s="51"/>
      <c r="D9" s="51"/>
      <c r="E9" s="51"/>
      <c r="F9" s="216"/>
      <c r="G9" s="51"/>
      <c r="H9" s="51"/>
      <c r="I9" s="181">
        <f t="shared" si="0"/>
        <v>0</v>
      </c>
      <c r="J9" s="225"/>
    </row>
    <row r="10" spans="1:11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1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1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1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1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1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1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6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6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6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6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6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6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16" s="156" customFormat="1" ht="13.5" thickBot="1">
      <c r="A24" s="432" t="s">
        <v>146</v>
      </c>
      <c r="B24" s="423"/>
      <c r="C24" s="423"/>
      <c r="D24" s="423"/>
      <c r="E24" s="427"/>
      <c r="F24" s="428"/>
      <c r="G24" s="155"/>
    </row>
    <row r="25" spans="1:16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6" ht="89.25">
      <c r="A26" s="160">
        <v>1</v>
      </c>
      <c r="B26" s="51" t="s">
        <v>280</v>
      </c>
      <c r="C26" s="218" t="s">
        <v>281</v>
      </c>
      <c r="D26" s="51" t="s">
        <v>282</v>
      </c>
      <c r="E26" s="51" t="s">
        <v>283</v>
      </c>
      <c r="F26" s="345">
        <v>40638</v>
      </c>
      <c r="H26" s="1"/>
      <c r="I26" s="1"/>
      <c r="J26" s="1"/>
    </row>
    <row r="27" spans="1:16" ht="38.25">
      <c r="A27" s="160">
        <f>A26+1</f>
        <v>2</v>
      </c>
      <c r="B27" s="51" t="s">
        <v>284</v>
      </c>
      <c r="C27" s="218" t="s">
        <v>285</v>
      </c>
      <c r="D27" s="51" t="s">
        <v>286</v>
      </c>
      <c r="E27" s="51" t="s">
        <v>287</v>
      </c>
      <c r="F27" s="345">
        <v>40652</v>
      </c>
      <c r="H27" s="1"/>
      <c r="I27" s="1"/>
      <c r="J27" s="1"/>
    </row>
    <row r="28" spans="1:16">
      <c r="A28" s="160">
        <f t="shared" ref="A28:A35" si="2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6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6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6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6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spans="1:10">
      <c r="B36" s="53"/>
    </row>
    <row r="37" spans="1:10">
      <c r="B37" s="53"/>
    </row>
    <row r="38" spans="1:10">
      <c r="B38" s="53"/>
    </row>
    <row r="39" spans="1:10">
      <c r="B39" s="53"/>
    </row>
    <row r="40" spans="1:10">
      <c r="B40" s="53"/>
    </row>
    <row r="41" spans="1:10">
      <c r="B41" s="53"/>
    </row>
    <row r="42" spans="1:10">
      <c r="B42" s="53"/>
    </row>
    <row r="43" spans="1:10">
      <c r="B43" s="53"/>
    </row>
    <row r="44" spans="1:10">
      <c r="B44" s="53"/>
    </row>
    <row r="45" spans="1:10">
      <c r="B45" s="53"/>
    </row>
    <row r="46" spans="1:10">
      <c r="B46" s="53"/>
    </row>
    <row r="47" spans="1:10">
      <c r="B47" s="53"/>
    </row>
    <row r="48" spans="1:10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F1" workbookViewId="0">
      <selection activeCell="K2" sqref="K2:K32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5" bestFit="1" customWidth="1"/>
    <col min="11" max="11" width="63.140625" customWidth="1"/>
  </cols>
  <sheetData>
    <row r="1" spans="1:11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1:11">
      <c r="C32" s="4"/>
      <c r="E32" s="68" t="s">
        <v>210</v>
      </c>
      <c r="G32" s="68" t="s">
        <v>210</v>
      </c>
      <c r="J32" s="1"/>
      <c r="K32" s="68" t="s">
        <v>210</v>
      </c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sheetProtection password="C4F4" sheet="1"/>
  <phoneticPr fontId="16" type="noConversion"/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OIGNonRecoveryTAFS</vt:lpstr>
      <vt:lpstr>OIGNonRecoveryTAFS2009</vt:lpstr>
      <vt:lpstr>OIGNonRecoveryTAFS2010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2010-10-28T19:40:37Z</cp:lastPrinted>
  <dcterms:created xsi:type="dcterms:W3CDTF">2009-02-26T10:56:03Z</dcterms:created>
  <dcterms:modified xsi:type="dcterms:W3CDTF">2011-06-28T16:02:38Z</dcterms:modified>
</cp:coreProperties>
</file>